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20730" windowHeight="11760" tabRatio="804" firstSheet="11" activeTab="14"/>
  </bookViews>
  <sheets>
    <sheet name="DERS PROGRAMI" sheetId="17" state="hidden" r:id="rId1"/>
    <sheet name="ÇAĞRI" sheetId="8" state="hidden" r:id="rId2"/>
    <sheet name="BANKA " sheetId="7" state="hidden" r:id="rId3"/>
    <sheet name="SOSGÜV" sheetId="6" state="hidden" r:id="rId4"/>
    <sheet name="MUHASEBE" sheetId="9" state="hidden" r:id="rId5"/>
    <sheet name="BİLPROG" sheetId="15" state="hidden" r:id="rId6"/>
    <sheet name="BİLGÜV" sheetId="16" state="hidden" r:id="rId7"/>
    <sheet name="TÜMOKUL" sheetId="11" state="hidden" r:id="rId8"/>
    <sheet name="GÜNDÜZ" sheetId="24" state="hidden" r:id="rId9"/>
    <sheet name="ÖĞRELEMANI" sheetId="27" state="hidden" r:id="rId10"/>
    <sheet name="GECE" sheetId="25" state="hidden" r:id="rId11"/>
    <sheet name="Çağrı Merkezi" sheetId="14" r:id="rId12"/>
    <sheet name="Bankacılık" sheetId="13" r:id="rId13"/>
    <sheet name="Bankacılık İÖ" sheetId="18" r:id="rId14"/>
    <sheet name="Sosyal Güvenlik" sheetId="20" r:id="rId15"/>
    <sheet name="Sosyal Güvenlik İÖ" sheetId="19" r:id="rId16"/>
    <sheet name=" Muhasebe Programı" sheetId="21" r:id="rId17"/>
    <sheet name="Bilgisayar Programcılığı" sheetId="22" r:id="rId18"/>
    <sheet name="Bilgi Güvenliği" sheetId="23" r:id="rId19"/>
  </sheets>
  <calcPr calcId="144525"/>
</workbook>
</file>

<file path=xl/calcChain.xml><?xml version="1.0" encoding="utf-8"?>
<calcChain xmlns="http://schemas.openxmlformats.org/spreadsheetml/2006/main">
  <c r="L4" i="27" l="1"/>
  <c r="L12" i="27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41" i="24"/>
  <c r="D2" i="24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41" i="24"/>
  <c r="G48" i="27" l="1"/>
  <c r="D11" i="14"/>
  <c r="D12" i="14"/>
  <c r="D13" i="14"/>
  <c r="D14" i="14"/>
  <c r="E14" i="14"/>
  <c r="D15" i="14"/>
  <c r="E15" i="14"/>
  <c r="D16" i="14"/>
  <c r="E16" i="14"/>
  <c r="D17" i="14"/>
  <c r="D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28" i="14"/>
  <c r="E28" i="14"/>
  <c r="D29" i="14"/>
  <c r="E29" i="14"/>
  <c r="D30" i="14"/>
  <c r="E30" i="14"/>
  <c r="D31" i="14"/>
  <c r="E31" i="14"/>
  <c r="D32" i="14"/>
  <c r="E32" i="14"/>
  <c r="D33" i="14"/>
  <c r="D34" i="14"/>
  <c r="D35" i="14"/>
  <c r="D36" i="14"/>
  <c r="D37" i="14"/>
  <c r="D38" i="14"/>
  <c r="E38" i="14"/>
  <c r="D39" i="14"/>
  <c r="D40" i="14"/>
  <c r="D41" i="14"/>
  <c r="E41" i="14"/>
  <c r="D42" i="14"/>
  <c r="E42" i="14"/>
  <c r="D4" i="14"/>
  <c r="D5" i="14"/>
  <c r="D6" i="14"/>
  <c r="E6" i="14"/>
  <c r="D7" i="14"/>
  <c r="D8" i="14"/>
  <c r="D9" i="14"/>
  <c r="D10" i="14"/>
  <c r="E10" i="14"/>
  <c r="D3" i="14"/>
  <c r="I4" i="14"/>
  <c r="I5" i="14"/>
  <c r="I6" i="14"/>
  <c r="J6" i="14"/>
  <c r="I7" i="14"/>
  <c r="J7" i="14"/>
  <c r="I8" i="14"/>
  <c r="J8" i="14"/>
  <c r="I9" i="14"/>
  <c r="J9" i="14"/>
  <c r="I10" i="14"/>
  <c r="J10" i="14"/>
  <c r="I11" i="14"/>
  <c r="J11" i="14"/>
  <c r="I12" i="14"/>
  <c r="J12" i="14"/>
  <c r="I13" i="14"/>
  <c r="J13" i="14"/>
  <c r="I14" i="14"/>
  <c r="J14" i="14"/>
  <c r="I15" i="14"/>
  <c r="I16" i="14"/>
  <c r="I17" i="14"/>
  <c r="I18" i="14"/>
  <c r="J18" i="14"/>
  <c r="I19" i="14"/>
  <c r="J19" i="14"/>
  <c r="I20" i="14"/>
  <c r="I21" i="14"/>
  <c r="I22" i="14"/>
  <c r="J22" i="14"/>
  <c r="I23" i="14"/>
  <c r="I24" i="14"/>
  <c r="I25" i="14"/>
  <c r="I26" i="14"/>
  <c r="I27" i="14"/>
  <c r="J27" i="14"/>
  <c r="I28" i="14"/>
  <c r="I29" i="14"/>
  <c r="I30" i="14"/>
  <c r="J30" i="14"/>
  <c r="I31" i="14"/>
  <c r="I32" i="14"/>
  <c r="I33" i="14"/>
  <c r="I34" i="14"/>
  <c r="I35" i="14"/>
  <c r="J35" i="14"/>
  <c r="I36" i="14"/>
  <c r="J36" i="14"/>
  <c r="I37" i="14"/>
  <c r="J37" i="14"/>
  <c r="I38" i="14"/>
  <c r="J38" i="14"/>
  <c r="I39" i="14"/>
  <c r="I40" i="14"/>
  <c r="I41" i="14"/>
  <c r="I42" i="14"/>
  <c r="J3" i="14"/>
  <c r="I3" i="14"/>
  <c r="I33" i="19"/>
  <c r="E33" i="19"/>
  <c r="D33" i="19"/>
  <c r="I32" i="19"/>
  <c r="E32" i="19"/>
  <c r="D32" i="19"/>
  <c r="I31" i="19"/>
  <c r="D31" i="19"/>
  <c r="J30" i="19"/>
  <c r="I30" i="19"/>
  <c r="D30" i="19"/>
  <c r="I29" i="19"/>
  <c r="E29" i="19"/>
  <c r="D29" i="19"/>
  <c r="I28" i="19"/>
  <c r="E28" i="19"/>
  <c r="D28" i="19"/>
  <c r="I27" i="19"/>
  <c r="D27" i="19"/>
  <c r="I26" i="19"/>
  <c r="D26" i="19"/>
  <c r="I25" i="19"/>
  <c r="E25" i="19"/>
  <c r="D25" i="19"/>
  <c r="I24" i="19"/>
  <c r="E24" i="19"/>
  <c r="D24" i="19"/>
  <c r="I23" i="19"/>
  <c r="D23" i="19"/>
  <c r="I22" i="19"/>
  <c r="D22" i="19"/>
  <c r="I21" i="19"/>
  <c r="E21" i="19"/>
  <c r="D21" i="19"/>
  <c r="I20" i="19"/>
  <c r="D20" i="19"/>
  <c r="I19" i="19"/>
  <c r="D19" i="19"/>
  <c r="I18" i="19"/>
  <c r="E18" i="19"/>
  <c r="D18" i="19"/>
  <c r="I17" i="19"/>
  <c r="D17" i="19"/>
  <c r="I16" i="19"/>
  <c r="D16" i="19"/>
  <c r="I15" i="19"/>
  <c r="E15" i="19"/>
  <c r="D15" i="19"/>
  <c r="I14" i="19"/>
  <c r="E14" i="19"/>
  <c r="D14" i="19"/>
  <c r="I13" i="19"/>
  <c r="E13" i="19"/>
  <c r="D13" i="19"/>
  <c r="J12" i="19"/>
  <c r="I12" i="19"/>
  <c r="E12" i="19"/>
  <c r="D12" i="19"/>
  <c r="I11" i="19"/>
  <c r="E11" i="19"/>
  <c r="D11" i="19"/>
  <c r="I10" i="19"/>
  <c r="E10" i="19"/>
  <c r="D10" i="19"/>
  <c r="J9" i="19"/>
  <c r="I9" i="19"/>
  <c r="D9" i="19"/>
  <c r="J8" i="19"/>
  <c r="I8" i="19"/>
  <c r="D8" i="19"/>
  <c r="J7" i="19"/>
  <c r="I7" i="19"/>
  <c r="D7" i="19"/>
  <c r="J6" i="19"/>
  <c r="I6" i="19"/>
  <c r="D6" i="19"/>
  <c r="I5" i="19"/>
  <c r="E5" i="19"/>
  <c r="D5" i="19"/>
  <c r="I4" i="19"/>
  <c r="E4" i="19"/>
  <c r="D4" i="19"/>
  <c r="I6" i="18"/>
  <c r="J6" i="18"/>
  <c r="I7" i="18"/>
  <c r="J7" i="18"/>
  <c r="I8" i="18"/>
  <c r="I9" i="18"/>
  <c r="I10" i="18"/>
  <c r="J10" i="18"/>
  <c r="I11" i="18"/>
  <c r="J11" i="18"/>
  <c r="I12" i="18"/>
  <c r="I13" i="18"/>
  <c r="I14" i="18"/>
  <c r="I15" i="18"/>
  <c r="I16" i="18"/>
  <c r="I17" i="18"/>
  <c r="J17" i="18"/>
  <c r="I18" i="18"/>
  <c r="J18" i="18"/>
  <c r="I19" i="18"/>
  <c r="I20" i="18"/>
  <c r="I21" i="18"/>
  <c r="I22" i="18"/>
  <c r="J22" i="18"/>
  <c r="I23" i="18"/>
  <c r="J23" i="18"/>
  <c r="I24" i="18"/>
  <c r="J24" i="18"/>
  <c r="I25" i="18"/>
  <c r="I26" i="18"/>
  <c r="I27" i="18"/>
  <c r="I28" i="18"/>
  <c r="J28" i="18"/>
  <c r="I29" i="18"/>
  <c r="J29" i="18"/>
  <c r="I30" i="18"/>
  <c r="J30" i="18"/>
  <c r="I31" i="18"/>
  <c r="J31" i="18"/>
  <c r="I32" i="18"/>
  <c r="J32" i="18"/>
  <c r="I33" i="18"/>
  <c r="J33" i="18"/>
  <c r="I34" i="18"/>
  <c r="J34" i="18"/>
  <c r="D6" i="18"/>
  <c r="D7" i="18"/>
  <c r="D8" i="18"/>
  <c r="E8" i="18"/>
  <c r="D9" i="18"/>
  <c r="E9" i="18"/>
  <c r="D10" i="18"/>
  <c r="E10" i="18"/>
  <c r="D11" i="18"/>
  <c r="E11" i="18"/>
  <c r="D12" i="18"/>
  <c r="E12" i="18"/>
  <c r="D13" i="18"/>
  <c r="E13" i="18"/>
  <c r="D14" i="18"/>
  <c r="E14" i="18"/>
  <c r="D15" i="18"/>
  <c r="D16" i="18"/>
  <c r="D17" i="18"/>
  <c r="E17" i="18"/>
  <c r="D18" i="18"/>
  <c r="E18" i="18"/>
  <c r="D19" i="18"/>
  <c r="E19" i="18"/>
  <c r="D20" i="18"/>
  <c r="E20" i="18"/>
  <c r="D21" i="18"/>
  <c r="D22" i="18"/>
  <c r="D23" i="18"/>
  <c r="E23" i="18"/>
  <c r="D24" i="18"/>
  <c r="E24" i="18"/>
  <c r="D25" i="18"/>
  <c r="E25" i="18"/>
  <c r="D26" i="18"/>
  <c r="E26" i="18"/>
  <c r="D27" i="18"/>
  <c r="E27" i="18"/>
  <c r="D28" i="18"/>
  <c r="E28" i="18"/>
  <c r="D29" i="18"/>
  <c r="E29" i="18"/>
  <c r="D30" i="18"/>
  <c r="E30" i="18"/>
  <c r="D31" i="18"/>
  <c r="E31" i="18"/>
  <c r="D32" i="18"/>
  <c r="E32" i="18"/>
  <c r="D33" i="18"/>
  <c r="E33" i="18"/>
  <c r="D34" i="18"/>
  <c r="E34" i="18"/>
  <c r="D5" i="18"/>
  <c r="J5" i="18"/>
  <c r="I5" i="18"/>
  <c r="A114" i="11"/>
  <c r="B114" i="11"/>
  <c r="C114" i="11"/>
  <c r="D114" i="11"/>
  <c r="E114" i="11"/>
  <c r="F114" i="11"/>
  <c r="G114" i="11"/>
  <c r="H114" i="11"/>
  <c r="A115" i="11"/>
  <c r="B115" i="11"/>
  <c r="C115" i="11"/>
  <c r="D115" i="11"/>
  <c r="E115" i="11"/>
  <c r="F115" i="11"/>
  <c r="G115" i="11"/>
  <c r="H115" i="11"/>
  <c r="A116" i="11"/>
  <c r="B116" i="11"/>
  <c r="C116" i="11"/>
  <c r="D116" i="11"/>
  <c r="E116" i="11"/>
  <c r="F116" i="11"/>
  <c r="G116" i="11"/>
  <c r="H116" i="11"/>
  <c r="A117" i="11"/>
  <c r="B117" i="11"/>
  <c r="C117" i="11"/>
  <c r="D117" i="11"/>
  <c r="E117" i="11"/>
  <c r="F117" i="11"/>
  <c r="G117" i="11"/>
  <c r="H117" i="11"/>
  <c r="A118" i="11"/>
  <c r="B118" i="11"/>
  <c r="C118" i="11"/>
  <c r="D118" i="11"/>
  <c r="E118" i="11"/>
  <c r="F118" i="11"/>
  <c r="G118" i="11"/>
  <c r="H118" i="11"/>
  <c r="A119" i="11"/>
  <c r="B119" i="11"/>
  <c r="C119" i="11"/>
  <c r="D119" i="11"/>
  <c r="E119" i="11"/>
  <c r="F119" i="11"/>
  <c r="G119" i="11"/>
  <c r="H119" i="11"/>
  <c r="A120" i="11"/>
  <c r="B120" i="11"/>
  <c r="C120" i="11"/>
  <c r="D120" i="11"/>
  <c r="E120" i="11"/>
  <c r="F120" i="11"/>
  <c r="G120" i="11"/>
  <c r="H120" i="11"/>
  <c r="A121" i="11"/>
  <c r="B121" i="11"/>
  <c r="C121" i="11"/>
  <c r="D121" i="11"/>
  <c r="E121" i="11"/>
  <c r="F121" i="11"/>
  <c r="G121" i="11"/>
  <c r="H121" i="11"/>
  <c r="A122" i="11"/>
  <c r="B122" i="11"/>
  <c r="C122" i="11"/>
  <c r="D122" i="11"/>
  <c r="E122" i="11"/>
  <c r="F122" i="11"/>
  <c r="G122" i="11"/>
  <c r="H122" i="11"/>
  <c r="B113" i="11"/>
  <c r="C113" i="11"/>
  <c r="D113" i="11"/>
  <c r="E113" i="11"/>
  <c r="F113" i="11"/>
  <c r="G113" i="11"/>
  <c r="H113" i="11"/>
  <c r="A113" i="11"/>
  <c r="A104" i="11"/>
  <c r="B104" i="11"/>
  <c r="C104" i="11"/>
  <c r="D104" i="11"/>
  <c r="E104" i="11"/>
  <c r="F104" i="11"/>
  <c r="G104" i="11"/>
  <c r="H104" i="11"/>
  <c r="A105" i="11"/>
  <c r="B105" i="11"/>
  <c r="C105" i="11"/>
  <c r="D105" i="11"/>
  <c r="E105" i="11"/>
  <c r="F105" i="11"/>
  <c r="G105" i="11"/>
  <c r="H105" i="11"/>
  <c r="A106" i="11"/>
  <c r="B106" i="11"/>
  <c r="D5" i="23" s="1"/>
  <c r="C106" i="11"/>
  <c r="D106" i="11"/>
  <c r="E106" i="11"/>
  <c r="F106" i="11"/>
  <c r="G106" i="11"/>
  <c r="E5" i="23" s="1"/>
  <c r="H106" i="11"/>
  <c r="A107" i="11"/>
  <c r="B107" i="11"/>
  <c r="C107" i="11"/>
  <c r="D107" i="11"/>
  <c r="E107" i="11"/>
  <c r="F107" i="11"/>
  <c r="G107" i="11"/>
  <c r="H107" i="11"/>
  <c r="A108" i="11"/>
  <c r="B108" i="11"/>
  <c r="C108" i="11"/>
  <c r="D108" i="11"/>
  <c r="E108" i="11"/>
  <c r="F108" i="11"/>
  <c r="G108" i="11"/>
  <c r="H108" i="11"/>
  <c r="A109" i="11"/>
  <c r="B109" i="11"/>
  <c r="C109" i="11"/>
  <c r="D109" i="11"/>
  <c r="E109" i="11"/>
  <c r="F109" i="11"/>
  <c r="G109" i="11"/>
  <c r="H109" i="11"/>
  <c r="A110" i="11"/>
  <c r="B110" i="11"/>
  <c r="C110" i="11"/>
  <c r="D110" i="11"/>
  <c r="E110" i="11"/>
  <c r="F110" i="11"/>
  <c r="G110" i="11"/>
  <c r="H110" i="11"/>
  <c r="A111" i="11"/>
  <c r="B111" i="11"/>
  <c r="C111" i="11"/>
  <c r="D111" i="11"/>
  <c r="E111" i="11"/>
  <c r="F111" i="11"/>
  <c r="G111" i="11"/>
  <c r="H111" i="11"/>
  <c r="A112" i="11"/>
  <c r="B112" i="11"/>
  <c r="C112" i="11"/>
  <c r="D112" i="11"/>
  <c r="E112" i="11"/>
  <c r="F112" i="11"/>
  <c r="G112" i="11"/>
  <c r="H112" i="11"/>
  <c r="B103" i="11"/>
  <c r="C103" i="11"/>
  <c r="D103" i="11"/>
  <c r="E103" i="11"/>
  <c r="F103" i="11"/>
  <c r="G103" i="11"/>
  <c r="H103" i="11"/>
  <c r="A103" i="11"/>
  <c r="I4" i="23"/>
  <c r="J4" i="23"/>
  <c r="I5" i="23"/>
  <c r="J5" i="23"/>
  <c r="I6" i="23"/>
  <c r="J6" i="23"/>
  <c r="I7" i="23"/>
  <c r="J7" i="23"/>
  <c r="I8" i="23"/>
  <c r="J8" i="23"/>
  <c r="I9" i="23"/>
  <c r="J9" i="23"/>
  <c r="I10" i="23"/>
  <c r="J10" i="23"/>
  <c r="I11" i="23"/>
  <c r="J11" i="23"/>
  <c r="I12" i="23"/>
  <c r="J12" i="23"/>
  <c r="I13" i="23"/>
  <c r="J13" i="23"/>
  <c r="I14" i="23"/>
  <c r="J14" i="23"/>
  <c r="I15" i="23"/>
  <c r="J15" i="23"/>
  <c r="I16" i="23"/>
  <c r="J16" i="23"/>
  <c r="I17" i="23"/>
  <c r="J17" i="23"/>
  <c r="I18" i="23"/>
  <c r="J18" i="23"/>
  <c r="I19" i="23"/>
  <c r="J19" i="23"/>
  <c r="I20" i="23"/>
  <c r="J20" i="23"/>
  <c r="I21" i="23"/>
  <c r="J21" i="23"/>
  <c r="I22" i="23"/>
  <c r="J22" i="23"/>
  <c r="I23" i="23"/>
  <c r="J23" i="23"/>
  <c r="I24" i="23"/>
  <c r="J24" i="23"/>
  <c r="I25" i="23"/>
  <c r="J25" i="23"/>
  <c r="I26" i="23"/>
  <c r="J26" i="23"/>
  <c r="I27" i="23"/>
  <c r="J27" i="23"/>
  <c r="I28" i="23"/>
  <c r="J28" i="23"/>
  <c r="I29" i="23"/>
  <c r="J29" i="23"/>
  <c r="I30" i="23"/>
  <c r="J30" i="23"/>
  <c r="I31" i="23"/>
  <c r="J31" i="23"/>
  <c r="I32" i="23"/>
  <c r="J32" i="23"/>
  <c r="I33" i="23"/>
  <c r="J33" i="23"/>
  <c r="I34" i="23"/>
  <c r="J34" i="23"/>
  <c r="I35" i="23"/>
  <c r="J35" i="23"/>
  <c r="I36" i="23"/>
  <c r="J36" i="23"/>
  <c r="I37" i="23"/>
  <c r="J37" i="23"/>
  <c r="I38" i="23"/>
  <c r="J38" i="23"/>
  <c r="I39" i="23"/>
  <c r="J39" i="23"/>
  <c r="I40" i="23"/>
  <c r="J40" i="23"/>
  <c r="I41" i="23"/>
  <c r="J41" i="23"/>
  <c r="I42" i="23"/>
  <c r="J42" i="23"/>
  <c r="D4" i="23"/>
  <c r="D6" i="23"/>
  <c r="E6" i="23"/>
  <c r="D7" i="23"/>
  <c r="E7" i="23"/>
  <c r="D8" i="23"/>
  <c r="E8" i="23"/>
  <c r="D9" i="23"/>
  <c r="E9" i="23"/>
  <c r="D10" i="23"/>
  <c r="E10" i="23"/>
  <c r="D11" i="23"/>
  <c r="E11" i="23"/>
  <c r="D12" i="23"/>
  <c r="E12" i="23"/>
  <c r="D13" i="23"/>
  <c r="E13" i="23"/>
  <c r="D14" i="23"/>
  <c r="E14" i="23"/>
  <c r="D15" i="23"/>
  <c r="E15" i="23"/>
  <c r="D16" i="23"/>
  <c r="E16" i="23"/>
  <c r="D17" i="23"/>
  <c r="E17" i="23"/>
  <c r="D18" i="23"/>
  <c r="E18" i="23"/>
  <c r="D19" i="23"/>
  <c r="E19" i="23"/>
  <c r="D20" i="23"/>
  <c r="E20" i="23"/>
  <c r="D21" i="23"/>
  <c r="E21" i="23"/>
  <c r="D22" i="23"/>
  <c r="E22" i="23"/>
  <c r="D23" i="23"/>
  <c r="E23" i="23"/>
  <c r="D24" i="23"/>
  <c r="E24" i="23"/>
  <c r="D25" i="23"/>
  <c r="E25" i="23"/>
  <c r="D26" i="23"/>
  <c r="E26" i="23"/>
  <c r="D27" i="23"/>
  <c r="E27" i="23"/>
  <c r="D28" i="23"/>
  <c r="E28" i="23"/>
  <c r="D29" i="23"/>
  <c r="E29" i="23"/>
  <c r="D30" i="23"/>
  <c r="E30" i="23"/>
  <c r="D31" i="23"/>
  <c r="E31" i="23"/>
  <c r="D32" i="23"/>
  <c r="E32" i="23"/>
  <c r="D33" i="23"/>
  <c r="E33" i="23"/>
  <c r="D34" i="23"/>
  <c r="E34" i="23"/>
  <c r="D35" i="23"/>
  <c r="E35" i="23"/>
  <c r="D36" i="23"/>
  <c r="E36" i="23"/>
  <c r="D37" i="23"/>
  <c r="E37" i="23"/>
  <c r="D38" i="23"/>
  <c r="E38" i="23"/>
  <c r="D39" i="23"/>
  <c r="E39" i="23"/>
  <c r="D40" i="23"/>
  <c r="E40" i="23"/>
  <c r="D41" i="23"/>
  <c r="E41" i="23"/>
  <c r="D42" i="23"/>
  <c r="E42" i="23"/>
  <c r="J3" i="23"/>
  <c r="I3" i="23"/>
  <c r="E3" i="23"/>
  <c r="D3" i="23"/>
  <c r="A94" i="11"/>
  <c r="B94" i="11"/>
  <c r="C94" i="11"/>
  <c r="D94" i="11"/>
  <c r="E94" i="11"/>
  <c r="F94" i="11"/>
  <c r="G94" i="11"/>
  <c r="J22" i="22" s="1"/>
  <c r="H94" i="11"/>
  <c r="A95" i="11"/>
  <c r="B95" i="11"/>
  <c r="C95" i="11"/>
  <c r="D95" i="11"/>
  <c r="E95" i="11"/>
  <c r="F95" i="11"/>
  <c r="G95" i="11"/>
  <c r="H95" i="11"/>
  <c r="A96" i="11"/>
  <c r="B96" i="11"/>
  <c r="C96" i="11"/>
  <c r="D96" i="11"/>
  <c r="E96" i="11"/>
  <c r="F96" i="11"/>
  <c r="G96" i="11"/>
  <c r="H96" i="11"/>
  <c r="A97" i="11"/>
  <c r="B97" i="11"/>
  <c r="C97" i="11"/>
  <c r="D97" i="11"/>
  <c r="E97" i="11"/>
  <c r="F97" i="11"/>
  <c r="G97" i="11"/>
  <c r="H97" i="11"/>
  <c r="A98" i="11"/>
  <c r="B98" i="11"/>
  <c r="C98" i="11"/>
  <c r="D98" i="11"/>
  <c r="E98" i="11"/>
  <c r="F98" i="11"/>
  <c r="G98" i="11"/>
  <c r="J6" i="22" s="1"/>
  <c r="H98" i="11"/>
  <c r="A99" i="11"/>
  <c r="B99" i="11"/>
  <c r="C99" i="11"/>
  <c r="D99" i="11"/>
  <c r="E99" i="11"/>
  <c r="F99" i="11"/>
  <c r="G99" i="11"/>
  <c r="H99" i="11"/>
  <c r="A100" i="11"/>
  <c r="B100" i="11"/>
  <c r="C100" i="11"/>
  <c r="D100" i="11"/>
  <c r="E100" i="11"/>
  <c r="F100" i="11"/>
  <c r="G100" i="11"/>
  <c r="H100" i="11"/>
  <c r="A101" i="11"/>
  <c r="B101" i="11"/>
  <c r="C101" i="11"/>
  <c r="D101" i="11"/>
  <c r="E101" i="11"/>
  <c r="F101" i="11"/>
  <c r="G101" i="11"/>
  <c r="H101" i="11"/>
  <c r="A102" i="11"/>
  <c r="B102" i="11"/>
  <c r="C102" i="11"/>
  <c r="D102" i="11"/>
  <c r="E102" i="11"/>
  <c r="F102" i="11"/>
  <c r="G102" i="11"/>
  <c r="H102" i="11"/>
  <c r="B93" i="11"/>
  <c r="C93" i="11"/>
  <c r="D93" i="11"/>
  <c r="E93" i="11"/>
  <c r="F93" i="11"/>
  <c r="G93" i="11"/>
  <c r="J34" i="22" s="1"/>
  <c r="H93" i="11"/>
  <c r="A93" i="11"/>
  <c r="A91" i="11"/>
  <c r="B91" i="11"/>
  <c r="C91" i="11"/>
  <c r="D91" i="11"/>
  <c r="E91" i="11"/>
  <c r="F91" i="11"/>
  <c r="G91" i="11"/>
  <c r="H91" i="11"/>
  <c r="A92" i="11"/>
  <c r="B92" i="11"/>
  <c r="C92" i="11"/>
  <c r="D92" i="11"/>
  <c r="E92" i="11"/>
  <c r="F92" i="11"/>
  <c r="G92" i="11"/>
  <c r="H92" i="11"/>
  <c r="A84" i="11"/>
  <c r="B84" i="11"/>
  <c r="C84" i="11"/>
  <c r="D84" i="11"/>
  <c r="E84" i="11"/>
  <c r="F84" i="11"/>
  <c r="G84" i="11"/>
  <c r="E6" i="22" s="1"/>
  <c r="H84" i="11"/>
  <c r="A85" i="11"/>
  <c r="B85" i="11"/>
  <c r="C85" i="11"/>
  <c r="D85" i="11"/>
  <c r="E85" i="11"/>
  <c r="F85" i="11"/>
  <c r="G85" i="11"/>
  <c r="H85" i="11"/>
  <c r="A86" i="11"/>
  <c r="B86" i="11"/>
  <c r="C86" i="11"/>
  <c r="D86" i="11"/>
  <c r="E86" i="11"/>
  <c r="F86" i="11"/>
  <c r="G86" i="11"/>
  <c r="H86" i="11"/>
  <c r="A87" i="11"/>
  <c r="B87" i="11"/>
  <c r="C87" i="11"/>
  <c r="D87" i="11"/>
  <c r="E87" i="11"/>
  <c r="F87" i="11"/>
  <c r="G87" i="11"/>
  <c r="E29" i="22" s="1"/>
  <c r="H87" i="11"/>
  <c r="A88" i="11"/>
  <c r="B88" i="11"/>
  <c r="C88" i="11"/>
  <c r="D88" i="11"/>
  <c r="E88" i="11"/>
  <c r="F88" i="11"/>
  <c r="G88" i="11"/>
  <c r="H88" i="11"/>
  <c r="A89" i="11"/>
  <c r="B89" i="11"/>
  <c r="C89" i="11"/>
  <c r="D89" i="11"/>
  <c r="E89" i="11"/>
  <c r="F89" i="11"/>
  <c r="G89" i="11"/>
  <c r="H89" i="11"/>
  <c r="A90" i="11"/>
  <c r="B90" i="11"/>
  <c r="C90" i="11"/>
  <c r="D90" i="11"/>
  <c r="E90" i="11"/>
  <c r="F90" i="11"/>
  <c r="G90" i="11"/>
  <c r="H90" i="11"/>
  <c r="B83" i="11"/>
  <c r="C83" i="11"/>
  <c r="D83" i="11"/>
  <c r="E83" i="11"/>
  <c r="F83" i="11"/>
  <c r="G83" i="11"/>
  <c r="H83" i="11"/>
  <c r="A83" i="11"/>
  <c r="J42" i="22"/>
  <c r="I42" i="22"/>
  <c r="E42" i="22"/>
  <c r="D42" i="22"/>
  <c r="J41" i="22"/>
  <c r="I41" i="22"/>
  <c r="E41" i="22"/>
  <c r="D41" i="22"/>
  <c r="J40" i="22"/>
  <c r="I40" i="22"/>
  <c r="E40" i="22"/>
  <c r="D40" i="22"/>
  <c r="J39" i="22"/>
  <c r="I39" i="22"/>
  <c r="E39" i="22"/>
  <c r="D39" i="22"/>
  <c r="J38" i="22"/>
  <c r="I38" i="22"/>
  <c r="E38" i="22"/>
  <c r="D38" i="22"/>
  <c r="J37" i="22"/>
  <c r="I37" i="22"/>
  <c r="E37" i="22"/>
  <c r="D37" i="22"/>
  <c r="J36" i="22"/>
  <c r="I36" i="22"/>
  <c r="E36" i="22"/>
  <c r="D36" i="22"/>
  <c r="J35" i="22"/>
  <c r="I35" i="22"/>
  <c r="E35" i="22"/>
  <c r="D35" i="22"/>
  <c r="I34" i="22"/>
  <c r="E34" i="22"/>
  <c r="D34" i="22"/>
  <c r="J33" i="22"/>
  <c r="I33" i="22"/>
  <c r="E33" i="22"/>
  <c r="D33" i="22"/>
  <c r="J32" i="22"/>
  <c r="I32" i="22"/>
  <c r="E32" i="22"/>
  <c r="D32" i="22"/>
  <c r="J31" i="22"/>
  <c r="I31" i="22"/>
  <c r="E31" i="22"/>
  <c r="D31" i="22"/>
  <c r="J30" i="22"/>
  <c r="I30" i="22"/>
  <c r="E30" i="22"/>
  <c r="D30" i="22"/>
  <c r="J29" i="22"/>
  <c r="I29" i="22"/>
  <c r="D29" i="22"/>
  <c r="J28" i="22"/>
  <c r="I28" i="22"/>
  <c r="D28" i="22"/>
  <c r="J27" i="22"/>
  <c r="I27" i="22"/>
  <c r="E27" i="22"/>
  <c r="D27" i="22"/>
  <c r="J26" i="22"/>
  <c r="I26" i="22"/>
  <c r="E26" i="22"/>
  <c r="D26" i="22"/>
  <c r="J25" i="22"/>
  <c r="I25" i="22"/>
  <c r="E25" i="22"/>
  <c r="D25" i="22"/>
  <c r="J24" i="22"/>
  <c r="I24" i="22"/>
  <c r="E24" i="22"/>
  <c r="D24" i="22"/>
  <c r="J23" i="22"/>
  <c r="I23" i="22"/>
  <c r="E23" i="22"/>
  <c r="D23" i="22"/>
  <c r="I22" i="22"/>
  <c r="E22" i="22"/>
  <c r="D22" i="22"/>
  <c r="I21" i="22"/>
  <c r="E21" i="22"/>
  <c r="D21" i="22"/>
  <c r="I20" i="22"/>
  <c r="E20" i="22"/>
  <c r="D20" i="22"/>
  <c r="I19" i="22"/>
  <c r="E19" i="22"/>
  <c r="D19" i="22"/>
  <c r="J18" i="22"/>
  <c r="I18" i="22"/>
  <c r="E18" i="22"/>
  <c r="D18" i="22"/>
  <c r="J17" i="22"/>
  <c r="I17" i="22"/>
  <c r="E17" i="22"/>
  <c r="D17" i="22"/>
  <c r="J16" i="22"/>
  <c r="I16" i="22"/>
  <c r="E16" i="22"/>
  <c r="D16" i="22"/>
  <c r="J15" i="22"/>
  <c r="I15" i="22"/>
  <c r="E15" i="22"/>
  <c r="D15" i="22"/>
  <c r="J14" i="22"/>
  <c r="I14" i="22"/>
  <c r="E14" i="22"/>
  <c r="D14" i="22"/>
  <c r="J13" i="22"/>
  <c r="I13" i="22"/>
  <c r="E13" i="22"/>
  <c r="D13" i="22"/>
  <c r="J12" i="22"/>
  <c r="I12" i="22"/>
  <c r="E12" i="22"/>
  <c r="D12" i="22"/>
  <c r="J11" i="22"/>
  <c r="I11" i="22"/>
  <c r="E11" i="22"/>
  <c r="D11" i="22"/>
  <c r="J10" i="22"/>
  <c r="I10" i="22"/>
  <c r="E10" i="22"/>
  <c r="D10" i="22"/>
  <c r="J9" i="22"/>
  <c r="I9" i="22"/>
  <c r="E9" i="22"/>
  <c r="D9" i="22"/>
  <c r="J8" i="22"/>
  <c r="I8" i="22"/>
  <c r="E8" i="22"/>
  <c r="D8" i="22"/>
  <c r="J7" i="22"/>
  <c r="I7" i="22"/>
  <c r="E7" i="22"/>
  <c r="D7" i="22"/>
  <c r="I6" i="22"/>
  <c r="D6" i="22"/>
  <c r="J5" i="22"/>
  <c r="I5" i="22"/>
  <c r="D5" i="22"/>
  <c r="J4" i="22"/>
  <c r="I4" i="22"/>
  <c r="D4" i="22"/>
  <c r="J3" i="22"/>
  <c r="I3" i="22"/>
  <c r="D3" i="22"/>
  <c r="G2" i="22"/>
  <c r="G2" i="23"/>
  <c r="J42" i="21"/>
  <c r="I42" i="21"/>
  <c r="D42" i="21"/>
  <c r="J41" i="21"/>
  <c r="I41" i="21"/>
  <c r="D41" i="21"/>
  <c r="J40" i="21"/>
  <c r="I40" i="21"/>
  <c r="E40" i="21"/>
  <c r="D40" i="21"/>
  <c r="J39" i="21"/>
  <c r="I39" i="21"/>
  <c r="E39" i="21"/>
  <c r="D39" i="21"/>
  <c r="J38" i="21"/>
  <c r="I38" i="21"/>
  <c r="E38" i="21"/>
  <c r="D38" i="21"/>
  <c r="J37" i="21"/>
  <c r="I37" i="21"/>
  <c r="D37" i="21"/>
  <c r="I36" i="21"/>
  <c r="D36" i="21"/>
  <c r="I35" i="21"/>
  <c r="D35" i="21"/>
  <c r="J34" i="21"/>
  <c r="I34" i="21"/>
  <c r="D34" i="21"/>
  <c r="J33" i="21"/>
  <c r="I33" i="21"/>
  <c r="D33" i="21"/>
  <c r="I32" i="21"/>
  <c r="D32" i="21"/>
  <c r="I31" i="21"/>
  <c r="D31" i="21"/>
  <c r="J30" i="21"/>
  <c r="I30" i="21"/>
  <c r="E30" i="21"/>
  <c r="D30" i="21"/>
  <c r="I29" i="21"/>
  <c r="E29" i="21"/>
  <c r="D29" i="21"/>
  <c r="I28" i="21"/>
  <c r="E28" i="21"/>
  <c r="D28" i="21"/>
  <c r="I27" i="21"/>
  <c r="E27" i="21"/>
  <c r="D27" i="21"/>
  <c r="J26" i="21"/>
  <c r="I26" i="21"/>
  <c r="D26" i="21"/>
  <c r="J25" i="21"/>
  <c r="I25" i="21"/>
  <c r="D25" i="21"/>
  <c r="I24" i="21"/>
  <c r="D24" i="21"/>
  <c r="I23" i="21"/>
  <c r="D23" i="21"/>
  <c r="J22" i="21"/>
  <c r="I22" i="21"/>
  <c r="E22" i="21"/>
  <c r="D22" i="21"/>
  <c r="J21" i="21"/>
  <c r="I21" i="21"/>
  <c r="D21" i="21"/>
  <c r="I20" i="21"/>
  <c r="D20" i="21"/>
  <c r="I19" i="21"/>
  <c r="D19" i="21"/>
  <c r="I18" i="21"/>
  <c r="D18" i="21"/>
  <c r="I17" i="21"/>
  <c r="D17" i="21"/>
  <c r="I16" i="21"/>
  <c r="D16" i="21"/>
  <c r="I15" i="21"/>
  <c r="D15" i="21"/>
  <c r="J14" i="21"/>
  <c r="I14" i="21"/>
  <c r="E14" i="21"/>
  <c r="D14" i="21"/>
  <c r="J13" i="21"/>
  <c r="I13" i="21"/>
  <c r="E13" i="21"/>
  <c r="D13" i="21"/>
  <c r="J12" i="21"/>
  <c r="I12" i="21"/>
  <c r="E12" i="21"/>
  <c r="D12" i="21"/>
  <c r="J11" i="21"/>
  <c r="I11" i="21"/>
  <c r="E11" i="21"/>
  <c r="D11" i="21"/>
  <c r="I10" i="21"/>
  <c r="E10" i="21"/>
  <c r="D10" i="21"/>
  <c r="I9" i="21"/>
  <c r="E9" i="21"/>
  <c r="D9" i="21"/>
  <c r="I8" i="21"/>
  <c r="D8" i="21"/>
  <c r="I7" i="21"/>
  <c r="D7" i="21"/>
  <c r="J6" i="21"/>
  <c r="I6" i="21"/>
  <c r="E6" i="21"/>
  <c r="D6" i="21"/>
  <c r="J5" i="21"/>
  <c r="I5" i="21"/>
  <c r="D5" i="21"/>
  <c r="J4" i="21"/>
  <c r="I4" i="21"/>
  <c r="D4" i="21"/>
  <c r="J3" i="21"/>
  <c r="I3" i="21"/>
  <c r="D3" i="21"/>
  <c r="G2" i="21"/>
  <c r="J14" i="20"/>
  <c r="I14" i="20"/>
  <c r="I42" i="20"/>
  <c r="E42" i="20"/>
  <c r="D42" i="20"/>
  <c r="I41" i="20"/>
  <c r="E41" i="20"/>
  <c r="D41" i="20"/>
  <c r="J40" i="20"/>
  <c r="I40" i="20"/>
  <c r="D40" i="20"/>
  <c r="J39" i="20"/>
  <c r="I39" i="20"/>
  <c r="D39" i="20"/>
  <c r="J38" i="20"/>
  <c r="I38" i="20"/>
  <c r="E38" i="20"/>
  <c r="D38" i="20"/>
  <c r="I37" i="20"/>
  <c r="E37" i="20"/>
  <c r="D37" i="20"/>
  <c r="I36" i="20"/>
  <c r="D36" i="20"/>
  <c r="I35" i="20"/>
  <c r="D35" i="20"/>
  <c r="J34" i="20"/>
  <c r="I34" i="20"/>
  <c r="D34" i="20"/>
  <c r="J33" i="20"/>
  <c r="I33" i="20"/>
  <c r="D33" i="20"/>
  <c r="I32" i="20"/>
  <c r="E32" i="20"/>
  <c r="D32" i="20"/>
  <c r="I31" i="20"/>
  <c r="E31" i="20"/>
  <c r="D31" i="20"/>
  <c r="J30" i="20"/>
  <c r="I30" i="20"/>
  <c r="E30" i="20"/>
  <c r="D30" i="20"/>
  <c r="I29" i="20"/>
  <c r="E29" i="20"/>
  <c r="D29" i="20"/>
  <c r="I28" i="20"/>
  <c r="E28" i="20"/>
  <c r="D28" i="20"/>
  <c r="I27" i="20"/>
  <c r="E27" i="20"/>
  <c r="D27" i="20"/>
  <c r="J26" i="20"/>
  <c r="I26" i="20"/>
  <c r="E26" i="20"/>
  <c r="D26" i="20"/>
  <c r="J25" i="20"/>
  <c r="I25" i="20"/>
  <c r="E25" i="20"/>
  <c r="D25" i="20"/>
  <c r="J24" i="20"/>
  <c r="I24" i="20"/>
  <c r="E24" i="20"/>
  <c r="D24" i="20"/>
  <c r="J23" i="20"/>
  <c r="I23" i="20"/>
  <c r="E23" i="20"/>
  <c r="D23" i="20"/>
  <c r="J22" i="20"/>
  <c r="I22" i="20"/>
  <c r="E22" i="20"/>
  <c r="D22" i="20"/>
  <c r="I21" i="20"/>
  <c r="E21" i="20"/>
  <c r="D21" i="20"/>
  <c r="I20" i="20"/>
  <c r="D20" i="20"/>
  <c r="I19" i="20"/>
  <c r="D19" i="20"/>
  <c r="I18" i="20"/>
  <c r="E18" i="20"/>
  <c r="D18" i="20"/>
  <c r="I17" i="20"/>
  <c r="E17" i="20"/>
  <c r="D17" i="20"/>
  <c r="I16" i="20"/>
  <c r="E16" i="20"/>
  <c r="D16" i="20"/>
  <c r="I15" i="20"/>
  <c r="E15" i="20"/>
  <c r="D15" i="20"/>
  <c r="E14" i="20"/>
  <c r="D14" i="20"/>
  <c r="I13" i="20"/>
  <c r="E13" i="20"/>
  <c r="D13" i="20"/>
  <c r="I12" i="20"/>
  <c r="D12" i="20"/>
  <c r="I11" i="20"/>
  <c r="D11" i="20"/>
  <c r="D10" i="20"/>
  <c r="D9" i="20"/>
  <c r="J8" i="20"/>
  <c r="I8" i="20"/>
  <c r="D8" i="20"/>
  <c r="J7" i="20"/>
  <c r="I7" i="20"/>
  <c r="D7" i="20"/>
  <c r="J6" i="20"/>
  <c r="I6" i="20"/>
  <c r="E6" i="20"/>
  <c r="D6" i="20"/>
  <c r="J5" i="20"/>
  <c r="I5" i="20"/>
  <c r="E5" i="20"/>
  <c r="D5" i="20"/>
  <c r="I4" i="20"/>
  <c r="E4" i="20"/>
  <c r="D4" i="20"/>
  <c r="I3" i="20"/>
  <c r="E3" i="20"/>
  <c r="D3" i="20"/>
  <c r="G2" i="20"/>
  <c r="D4" i="13"/>
  <c r="D5" i="13"/>
  <c r="D6" i="13"/>
  <c r="E6" i="13"/>
  <c r="D7" i="13"/>
  <c r="E7" i="13"/>
  <c r="D8" i="13"/>
  <c r="E8" i="13"/>
  <c r="D9" i="13"/>
  <c r="E9" i="13"/>
  <c r="D10" i="13"/>
  <c r="E10" i="13"/>
  <c r="D11" i="13"/>
  <c r="D12" i="13"/>
  <c r="D13" i="13"/>
  <c r="E13" i="13"/>
  <c r="D14" i="13"/>
  <c r="E14" i="13"/>
  <c r="D15" i="13"/>
  <c r="E15" i="13"/>
  <c r="D16" i="13"/>
  <c r="E16" i="13"/>
  <c r="D17" i="13"/>
  <c r="E17" i="13"/>
  <c r="D18" i="13"/>
  <c r="E18" i="13"/>
  <c r="D19" i="13"/>
  <c r="E19" i="13"/>
  <c r="D20" i="13"/>
  <c r="E20" i="13"/>
  <c r="D21" i="13"/>
  <c r="E21" i="13"/>
  <c r="D22" i="13"/>
  <c r="E22" i="13"/>
  <c r="D23" i="13"/>
  <c r="D24" i="13"/>
  <c r="D25" i="13"/>
  <c r="D26" i="13"/>
  <c r="D27" i="13"/>
  <c r="D28" i="13"/>
  <c r="D29" i="13"/>
  <c r="D30" i="13"/>
  <c r="E30" i="13"/>
  <c r="D31" i="13"/>
  <c r="E31" i="13"/>
  <c r="D32" i="13"/>
  <c r="D33" i="13"/>
  <c r="D34" i="13"/>
  <c r="D35" i="13"/>
  <c r="E35" i="13"/>
  <c r="D36" i="13"/>
  <c r="E36" i="13"/>
  <c r="D37" i="13"/>
  <c r="E37" i="13"/>
  <c r="D38" i="13"/>
  <c r="E38" i="13"/>
  <c r="D39" i="13"/>
  <c r="E39" i="13"/>
  <c r="D40" i="13"/>
  <c r="E40" i="13"/>
  <c r="D41" i="13"/>
  <c r="E41" i="13"/>
  <c r="D42" i="13"/>
  <c r="E42" i="13"/>
  <c r="D3" i="13"/>
  <c r="I6" i="13"/>
  <c r="J6" i="13"/>
  <c r="I7" i="13"/>
  <c r="J7" i="13"/>
  <c r="I14" i="13"/>
  <c r="J14" i="13"/>
  <c r="I18" i="13"/>
  <c r="J18" i="13"/>
  <c r="I22" i="13"/>
  <c r="J22" i="13"/>
  <c r="I26" i="13"/>
  <c r="J26" i="13"/>
  <c r="I27" i="13"/>
  <c r="J27" i="13"/>
  <c r="I28" i="13"/>
  <c r="J28" i="13"/>
  <c r="I29" i="13"/>
  <c r="J29" i="13"/>
  <c r="I30" i="13"/>
  <c r="J30" i="13"/>
  <c r="I31" i="13"/>
  <c r="J31" i="13"/>
  <c r="I32" i="13"/>
  <c r="J32" i="13"/>
  <c r="I33" i="13"/>
  <c r="J33" i="13"/>
  <c r="I34" i="13"/>
  <c r="J34" i="13"/>
  <c r="I35" i="13"/>
  <c r="J35" i="13"/>
  <c r="I36" i="13"/>
  <c r="J36" i="13"/>
  <c r="I37" i="13"/>
  <c r="J37" i="13"/>
  <c r="I38" i="13"/>
  <c r="J38" i="13"/>
  <c r="I39" i="13"/>
  <c r="J39" i="13"/>
  <c r="I40" i="13"/>
  <c r="J40" i="13"/>
  <c r="I41" i="13"/>
  <c r="J41" i="13"/>
  <c r="I42" i="13"/>
  <c r="J42" i="13"/>
  <c r="E3" i="22" l="1"/>
  <c r="E4" i="22"/>
  <c r="E5" i="22"/>
  <c r="J19" i="22"/>
  <c r="J20" i="22"/>
  <c r="J21" i="22"/>
  <c r="E28" i="22"/>
  <c r="D33" i="27"/>
  <c r="E33" i="27"/>
  <c r="D41" i="27"/>
  <c r="E41" i="27"/>
  <c r="D9" i="27"/>
  <c r="E9" i="27"/>
  <c r="D25" i="27"/>
  <c r="E25" i="27"/>
  <c r="D17" i="27"/>
  <c r="E17" i="27"/>
  <c r="E72" i="24"/>
  <c r="E62" i="24"/>
  <c r="E59" i="24"/>
  <c r="E53" i="24"/>
  <c r="E51" i="24"/>
  <c r="E49" i="24"/>
  <c r="E47" i="24"/>
  <c r="E45" i="24"/>
  <c r="E42" i="24"/>
  <c r="E7" i="24"/>
  <c r="E4" i="24"/>
  <c r="E40" i="24"/>
  <c r="E37" i="24"/>
  <c r="E34" i="24"/>
  <c r="A30" i="24"/>
  <c r="A28" i="24"/>
  <c r="A26" i="24"/>
  <c r="A24" i="24"/>
  <c r="A22" i="24"/>
  <c r="A20" i="24"/>
  <c r="A18" i="24"/>
  <c r="E16" i="24"/>
  <c r="A13" i="24"/>
  <c r="E11" i="24"/>
  <c r="E80" i="24"/>
  <c r="E78" i="24"/>
  <c r="E76" i="24"/>
  <c r="E74" i="24"/>
  <c r="E71" i="24"/>
  <c r="E68" i="24"/>
  <c r="E65" i="24"/>
  <c r="E61" i="24"/>
  <c r="E58" i="24"/>
  <c r="E56" i="24"/>
  <c r="E1" i="24"/>
  <c r="E6" i="24"/>
  <c r="E3" i="24"/>
  <c r="A39" i="24"/>
  <c r="A36" i="24"/>
  <c r="E33" i="24"/>
  <c r="E30" i="24"/>
  <c r="E28" i="24"/>
  <c r="E26" i="24"/>
  <c r="E24" i="24"/>
  <c r="E22" i="24"/>
  <c r="E20" i="24"/>
  <c r="E18" i="24"/>
  <c r="E15" i="24"/>
  <c r="E13" i="24"/>
  <c r="E10" i="24"/>
  <c r="E41" i="24"/>
  <c r="E70" i="24"/>
  <c r="E67" i="24"/>
  <c r="E64" i="24"/>
  <c r="E55" i="24"/>
  <c r="E52" i="24"/>
  <c r="E50" i="24"/>
  <c r="E48" i="24"/>
  <c r="E46" i="24"/>
  <c r="E44" i="24"/>
  <c r="A8" i="24"/>
  <c r="E5" i="24"/>
  <c r="E2" i="24"/>
  <c r="E39" i="24"/>
  <c r="E36" i="24"/>
  <c r="E32" i="24"/>
  <c r="A29" i="24"/>
  <c r="A27" i="24"/>
  <c r="A25" i="24"/>
  <c r="A23" i="24"/>
  <c r="A21" i="24"/>
  <c r="A19" i="24"/>
  <c r="A17" i="24"/>
  <c r="A14" i="24"/>
  <c r="A12" i="24"/>
  <c r="E9" i="24"/>
  <c r="E79" i="24"/>
  <c r="E77" i="24"/>
  <c r="E75" i="24"/>
  <c r="E73" i="24"/>
  <c r="E69" i="24"/>
  <c r="E66" i="24"/>
  <c r="E63" i="24"/>
  <c r="E60" i="24"/>
  <c r="E57" i="24"/>
  <c r="E54" i="24"/>
  <c r="E43" i="24"/>
  <c r="E8" i="24"/>
  <c r="A4" i="24"/>
  <c r="A40" i="24"/>
  <c r="E38" i="24"/>
  <c r="E35" i="24"/>
  <c r="E31" i="24"/>
  <c r="E29" i="24"/>
  <c r="E27" i="24"/>
  <c r="E25" i="24"/>
  <c r="E23" i="24"/>
  <c r="E21" i="24"/>
  <c r="E19" i="24"/>
  <c r="E17" i="24"/>
  <c r="E14" i="24"/>
  <c r="E12" i="24"/>
  <c r="E4" i="23"/>
  <c r="G4" i="25"/>
  <c r="J4" i="25"/>
  <c r="G5" i="25"/>
  <c r="J5" i="25"/>
  <c r="G6" i="25"/>
  <c r="J6" i="25"/>
  <c r="G7" i="25"/>
  <c r="J7" i="25"/>
  <c r="G8" i="25"/>
  <c r="J8" i="25"/>
  <c r="G9" i="25"/>
  <c r="J9" i="25"/>
  <c r="G10" i="25"/>
  <c r="J10" i="25"/>
  <c r="G11" i="25"/>
  <c r="J11" i="25"/>
  <c r="G12" i="25"/>
  <c r="J12" i="25"/>
  <c r="G13" i="25"/>
  <c r="J13" i="25"/>
  <c r="G14" i="25"/>
  <c r="J14" i="25"/>
  <c r="G15" i="25"/>
  <c r="J15" i="25"/>
  <c r="G16" i="25"/>
  <c r="J16" i="25"/>
  <c r="G17" i="25"/>
  <c r="J17" i="25"/>
  <c r="G18" i="25"/>
  <c r="J18" i="25"/>
  <c r="G19" i="25"/>
  <c r="J19" i="25"/>
  <c r="G20" i="25"/>
  <c r="J20" i="25"/>
  <c r="G21" i="25"/>
  <c r="J21" i="25"/>
  <c r="G22" i="25"/>
  <c r="J22" i="25"/>
  <c r="G23" i="25"/>
  <c r="J23" i="25"/>
  <c r="G24" i="25"/>
  <c r="J24" i="25"/>
  <c r="G25" i="25"/>
  <c r="J25" i="25"/>
  <c r="G26" i="25"/>
  <c r="J26" i="25"/>
  <c r="G27" i="25"/>
  <c r="J27" i="25"/>
  <c r="G28" i="25"/>
  <c r="J28" i="25"/>
  <c r="G29" i="25"/>
  <c r="J29" i="25"/>
  <c r="G30" i="25"/>
  <c r="J30" i="25"/>
  <c r="G31" i="25"/>
  <c r="J31" i="25"/>
  <c r="G32" i="25"/>
  <c r="J32" i="25"/>
  <c r="G33" i="25"/>
  <c r="H33" i="25"/>
  <c r="I33" i="25"/>
  <c r="J33" i="25"/>
  <c r="K33" i="25"/>
  <c r="L33" i="25"/>
  <c r="G34" i="25"/>
  <c r="H34" i="25"/>
  <c r="I34" i="25"/>
  <c r="J34" i="25"/>
  <c r="K34" i="25"/>
  <c r="L34" i="25"/>
  <c r="J3" i="25"/>
  <c r="G3" i="25"/>
  <c r="A4" i="25"/>
  <c r="D4" i="25"/>
  <c r="A5" i="25"/>
  <c r="D5" i="25"/>
  <c r="A6" i="25"/>
  <c r="D6" i="25"/>
  <c r="A7" i="25"/>
  <c r="D7" i="25"/>
  <c r="A8" i="25"/>
  <c r="D8" i="25"/>
  <c r="A9" i="25"/>
  <c r="D9" i="25"/>
  <c r="A10" i="25"/>
  <c r="D10" i="25"/>
  <c r="A11" i="25"/>
  <c r="D11" i="25"/>
  <c r="A12" i="25"/>
  <c r="D12" i="25"/>
  <c r="A13" i="25"/>
  <c r="D13" i="25"/>
  <c r="A14" i="25"/>
  <c r="D14" i="25"/>
  <c r="A15" i="25"/>
  <c r="D15" i="25"/>
  <c r="A16" i="25"/>
  <c r="D16" i="25"/>
  <c r="A17" i="25"/>
  <c r="D17" i="25"/>
  <c r="A18" i="25"/>
  <c r="D18" i="25"/>
  <c r="A19" i="25"/>
  <c r="D19" i="25"/>
  <c r="A20" i="25"/>
  <c r="D20" i="25"/>
  <c r="A21" i="25"/>
  <c r="D21" i="25"/>
  <c r="A22" i="25"/>
  <c r="D22" i="25"/>
  <c r="A23" i="25"/>
  <c r="D23" i="25"/>
  <c r="A24" i="25"/>
  <c r="D24" i="25"/>
  <c r="A25" i="25"/>
  <c r="D25" i="25"/>
  <c r="A26" i="25"/>
  <c r="D26" i="25"/>
  <c r="A27" i="25"/>
  <c r="D27" i="25"/>
  <c r="A28" i="25"/>
  <c r="D28" i="25"/>
  <c r="A29" i="25"/>
  <c r="D29" i="25"/>
  <c r="A30" i="25"/>
  <c r="D30" i="25"/>
  <c r="A31" i="25"/>
  <c r="D31" i="25"/>
  <c r="A32" i="25"/>
  <c r="D32" i="25"/>
  <c r="A33" i="25"/>
  <c r="B33" i="25"/>
  <c r="C33" i="25"/>
  <c r="D33" i="25"/>
  <c r="E33" i="25"/>
  <c r="F33" i="25"/>
  <c r="A34" i="25"/>
  <c r="B34" i="25"/>
  <c r="C34" i="25"/>
  <c r="D34" i="25"/>
  <c r="E34" i="25"/>
  <c r="F34" i="25"/>
  <c r="D3" i="25"/>
  <c r="A3" i="25"/>
  <c r="G2" i="13"/>
  <c r="K32" i="25"/>
  <c r="I32" i="25"/>
  <c r="H32" i="25"/>
  <c r="K31" i="25"/>
  <c r="I31" i="25"/>
  <c r="H31" i="25"/>
  <c r="K30" i="25"/>
  <c r="H30" i="25"/>
  <c r="L29" i="25"/>
  <c r="K29" i="25"/>
  <c r="H29" i="25"/>
  <c r="K28" i="25"/>
  <c r="I28" i="25"/>
  <c r="H28" i="25"/>
  <c r="K27" i="25"/>
  <c r="I27" i="25"/>
  <c r="H27" i="25"/>
  <c r="K26" i="25"/>
  <c r="H26" i="25"/>
  <c r="K25" i="25"/>
  <c r="H25" i="25"/>
  <c r="K23" i="25"/>
  <c r="I23" i="25"/>
  <c r="H23" i="25"/>
  <c r="K22" i="25"/>
  <c r="H22" i="25"/>
  <c r="K21" i="25"/>
  <c r="H21" i="25"/>
  <c r="K20" i="25"/>
  <c r="I20" i="25"/>
  <c r="H20" i="25"/>
  <c r="K19" i="25"/>
  <c r="K18" i="25"/>
  <c r="H18" i="25"/>
  <c r="I17" i="25"/>
  <c r="H17" i="25"/>
  <c r="K16" i="25"/>
  <c r="H16" i="25"/>
  <c r="K15" i="25"/>
  <c r="H15" i="25"/>
  <c r="K14" i="25"/>
  <c r="I14" i="25"/>
  <c r="H14" i="25"/>
  <c r="I13" i="25"/>
  <c r="H13" i="25"/>
  <c r="K12" i="25"/>
  <c r="I12" i="25"/>
  <c r="H12" i="25"/>
  <c r="L11" i="25"/>
  <c r="K11" i="25"/>
  <c r="I11" i="25"/>
  <c r="H11" i="25"/>
  <c r="K10" i="25"/>
  <c r="I10" i="25"/>
  <c r="H10" i="25"/>
  <c r="K9" i="25"/>
  <c r="I9" i="25"/>
  <c r="H9" i="25"/>
  <c r="L8" i="25"/>
  <c r="K8" i="25"/>
  <c r="H8" i="25"/>
  <c r="L7" i="25"/>
  <c r="K7" i="25"/>
  <c r="H7" i="25"/>
  <c r="H6" i="25"/>
  <c r="L5" i="25"/>
  <c r="K5" i="25"/>
  <c r="H5" i="25"/>
  <c r="K4" i="25"/>
  <c r="K3" i="25"/>
  <c r="F32" i="25"/>
  <c r="E32" i="25"/>
  <c r="C32" i="25"/>
  <c r="B32" i="25"/>
  <c r="F31" i="25"/>
  <c r="E31" i="25"/>
  <c r="C31" i="25"/>
  <c r="B31" i="25"/>
  <c r="F30" i="25"/>
  <c r="E30" i="25"/>
  <c r="C30" i="25"/>
  <c r="B30" i="25"/>
  <c r="F29" i="25"/>
  <c r="E29" i="25"/>
  <c r="C29" i="25"/>
  <c r="B29" i="25"/>
  <c r="F28" i="25"/>
  <c r="E28" i="25"/>
  <c r="C28" i="25"/>
  <c r="B28" i="25"/>
  <c r="F27" i="25"/>
  <c r="E27" i="25"/>
  <c r="C27" i="25"/>
  <c r="B27" i="25"/>
  <c r="F26" i="25"/>
  <c r="E26" i="25"/>
  <c r="C26" i="25"/>
  <c r="B26" i="25"/>
  <c r="E25" i="25"/>
  <c r="C25" i="25"/>
  <c r="B25" i="25"/>
  <c r="E23" i="25"/>
  <c r="C23" i="25"/>
  <c r="B23" i="25"/>
  <c r="F22" i="25"/>
  <c r="E22" i="25"/>
  <c r="C22" i="25"/>
  <c r="B22" i="25"/>
  <c r="F21" i="25"/>
  <c r="E21" i="25"/>
  <c r="C21" i="25"/>
  <c r="B21" i="25"/>
  <c r="F20" i="25"/>
  <c r="E20" i="25"/>
  <c r="B20" i="25"/>
  <c r="E19" i="25"/>
  <c r="E18" i="25"/>
  <c r="C18" i="25"/>
  <c r="B18" i="25"/>
  <c r="C17" i="25"/>
  <c r="B17" i="25"/>
  <c r="F16" i="25"/>
  <c r="E16" i="25"/>
  <c r="C16" i="25"/>
  <c r="B16" i="25"/>
  <c r="F15" i="25"/>
  <c r="E15" i="25"/>
  <c r="C15" i="25"/>
  <c r="B15" i="25"/>
  <c r="E14" i="25"/>
  <c r="B14" i="25"/>
  <c r="B13" i="25"/>
  <c r="E12" i="25"/>
  <c r="C12" i="25"/>
  <c r="B12" i="25"/>
  <c r="E11" i="25"/>
  <c r="C11" i="25"/>
  <c r="B11" i="25"/>
  <c r="E10" i="25"/>
  <c r="C10" i="25"/>
  <c r="B10" i="25"/>
  <c r="F9" i="25"/>
  <c r="E9" i="25"/>
  <c r="C9" i="25"/>
  <c r="B9" i="25"/>
  <c r="F8" i="25"/>
  <c r="E8" i="25"/>
  <c r="C8" i="25"/>
  <c r="B8" i="25"/>
  <c r="E7" i="25"/>
  <c r="C7" i="25"/>
  <c r="B7" i="25"/>
  <c r="C6" i="25"/>
  <c r="B6" i="25"/>
  <c r="F5" i="25"/>
  <c r="E5" i="25"/>
  <c r="B5" i="25"/>
  <c r="F4" i="25"/>
  <c r="E4" i="25"/>
  <c r="F3" i="25"/>
  <c r="E3" i="25"/>
  <c r="H2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1" i="11"/>
  <c r="A73" i="11"/>
  <c r="B73" i="11"/>
  <c r="C73" i="11"/>
  <c r="D73" i="11"/>
  <c r="E73" i="11"/>
  <c r="F73" i="11"/>
  <c r="G73" i="11"/>
  <c r="H73" i="11"/>
  <c r="A74" i="11"/>
  <c r="B74" i="11"/>
  <c r="C74" i="11"/>
  <c r="D74" i="11"/>
  <c r="E74" i="11"/>
  <c r="F74" i="11"/>
  <c r="G74" i="11"/>
  <c r="H74" i="11"/>
  <c r="A75" i="11"/>
  <c r="B75" i="11"/>
  <c r="C75" i="11"/>
  <c r="D75" i="11"/>
  <c r="E75" i="11"/>
  <c r="F75" i="11"/>
  <c r="G75" i="11"/>
  <c r="H75" i="11"/>
  <c r="A76" i="11"/>
  <c r="B76" i="11"/>
  <c r="C76" i="11"/>
  <c r="D76" i="11"/>
  <c r="E76" i="11"/>
  <c r="F76" i="11"/>
  <c r="G76" i="11"/>
  <c r="H76" i="11"/>
  <c r="A77" i="11"/>
  <c r="B77" i="11"/>
  <c r="C77" i="11"/>
  <c r="D77" i="11"/>
  <c r="E77" i="11"/>
  <c r="F77" i="11"/>
  <c r="G77" i="11"/>
  <c r="H77" i="11"/>
  <c r="A78" i="11"/>
  <c r="B78" i="11"/>
  <c r="C78" i="11"/>
  <c r="D78" i="11"/>
  <c r="E78" i="11"/>
  <c r="F78" i="11"/>
  <c r="G78" i="11"/>
  <c r="H78" i="11"/>
  <c r="A79" i="11"/>
  <c r="B79" i="11"/>
  <c r="C79" i="11"/>
  <c r="D79" i="11"/>
  <c r="E79" i="11"/>
  <c r="F79" i="11"/>
  <c r="G79" i="11"/>
  <c r="H79" i="11"/>
  <c r="A80" i="11"/>
  <c r="B80" i="11"/>
  <c r="C80" i="11"/>
  <c r="D80" i="11"/>
  <c r="E80" i="11"/>
  <c r="F80" i="11"/>
  <c r="G80" i="11"/>
  <c r="H80" i="11"/>
  <c r="A81" i="11"/>
  <c r="B81" i="11"/>
  <c r="C81" i="11"/>
  <c r="D81" i="11"/>
  <c r="E81" i="11"/>
  <c r="F81" i="11"/>
  <c r="G81" i="11"/>
  <c r="H81" i="11"/>
  <c r="A82" i="11"/>
  <c r="B82" i="11"/>
  <c r="C82" i="11"/>
  <c r="D82" i="11"/>
  <c r="E82" i="11"/>
  <c r="F82" i="11"/>
  <c r="G82" i="11"/>
  <c r="H82" i="11"/>
  <c r="B72" i="11"/>
  <c r="C72" i="11"/>
  <c r="D72" i="11"/>
  <c r="E72" i="11"/>
  <c r="F72" i="11"/>
  <c r="G72" i="11"/>
  <c r="H72" i="11"/>
  <c r="A72" i="11"/>
  <c r="A63" i="11"/>
  <c r="B63" i="11"/>
  <c r="C63" i="11"/>
  <c r="D63" i="11"/>
  <c r="E63" i="11"/>
  <c r="F63" i="11"/>
  <c r="G63" i="11"/>
  <c r="H63" i="11"/>
  <c r="A64" i="11"/>
  <c r="B64" i="11"/>
  <c r="C64" i="11"/>
  <c r="D64" i="11"/>
  <c r="E64" i="11"/>
  <c r="F64" i="11"/>
  <c r="G64" i="11"/>
  <c r="H64" i="11"/>
  <c r="A65" i="11"/>
  <c r="B65" i="11"/>
  <c r="C65" i="11"/>
  <c r="D65" i="11"/>
  <c r="E65" i="11"/>
  <c r="F65" i="11"/>
  <c r="G65" i="11"/>
  <c r="H65" i="11"/>
  <c r="A66" i="11"/>
  <c r="B66" i="11"/>
  <c r="C66" i="11"/>
  <c r="D66" i="11"/>
  <c r="E66" i="11"/>
  <c r="F66" i="11"/>
  <c r="G66" i="11"/>
  <c r="H66" i="11"/>
  <c r="A67" i="11"/>
  <c r="B67" i="11"/>
  <c r="C67" i="11"/>
  <c r="D67" i="11"/>
  <c r="E67" i="11"/>
  <c r="F67" i="11"/>
  <c r="G67" i="11"/>
  <c r="H67" i="11"/>
  <c r="A68" i="11"/>
  <c r="B68" i="11"/>
  <c r="C68" i="11"/>
  <c r="D68" i="11"/>
  <c r="E68" i="11"/>
  <c r="F68" i="11"/>
  <c r="G68" i="11"/>
  <c r="H68" i="11"/>
  <c r="A69" i="11"/>
  <c r="B69" i="11"/>
  <c r="C69" i="11"/>
  <c r="D69" i="11"/>
  <c r="E69" i="11"/>
  <c r="F69" i="11"/>
  <c r="G69" i="11"/>
  <c r="H69" i="11"/>
  <c r="A70" i="11"/>
  <c r="B70" i="11"/>
  <c r="C70" i="11"/>
  <c r="D70" i="11"/>
  <c r="E70" i="11"/>
  <c r="F70" i="11"/>
  <c r="G70" i="11"/>
  <c r="H70" i="11"/>
  <c r="A71" i="11"/>
  <c r="B71" i="11"/>
  <c r="C71" i="11"/>
  <c r="D71" i="11"/>
  <c r="E71" i="11"/>
  <c r="F71" i="11"/>
  <c r="G71" i="11"/>
  <c r="H71" i="11"/>
  <c r="B62" i="11"/>
  <c r="C62" i="11"/>
  <c r="D62" i="11"/>
  <c r="E62" i="11"/>
  <c r="F62" i="11"/>
  <c r="G62" i="11"/>
  <c r="H62" i="11"/>
  <c r="A62" i="11"/>
  <c r="A53" i="11"/>
  <c r="B53" i="11"/>
  <c r="C53" i="11"/>
  <c r="D53" i="11"/>
  <c r="E53" i="11"/>
  <c r="F53" i="11"/>
  <c r="G53" i="11"/>
  <c r="H53" i="11"/>
  <c r="A54" i="11"/>
  <c r="B54" i="11"/>
  <c r="C54" i="11"/>
  <c r="D54" i="11"/>
  <c r="E54" i="11"/>
  <c r="F54" i="11"/>
  <c r="G54" i="11"/>
  <c r="H54" i="11"/>
  <c r="A55" i="11"/>
  <c r="B55" i="11"/>
  <c r="C55" i="11"/>
  <c r="D55" i="11"/>
  <c r="E55" i="11"/>
  <c r="F55" i="11"/>
  <c r="G55" i="11"/>
  <c r="H55" i="11"/>
  <c r="A56" i="11"/>
  <c r="B56" i="11"/>
  <c r="C56" i="11"/>
  <c r="D56" i="11"/>
  <c r="E56" i="11"/>
  <c r="F56" i="11"/>
  <c r="G56" i="11"/>
  <c r="H56" i="11"/>
  <c r="A57" i="11"/>
  <c r="B57" i="11"/>
  <c r="C57" i="11"/>
  <c r="D57" i="11"/>
  <c r="E57" i="11"/>
  <c r="F57" i="11"/>
  <c r="G57" i="11"/>
  <c r="H57" i="11"/>
  <c r="A58" i="11"/>
  <c r="B58" i="11"/>
  <c r="C58" i="11"/>
  <c r="D58" i="11"/>
  <c r="E58" i="11"/>
  <c r="F58" i="11"/>
  <c r="G58" i="11"/>
  <c r="H58" i="11"/>
  <c r="A59" i="11"/>
  <c r="B59" i="11"/>
  <c r="C59" i="11"/>
  <c r="D59" i="11"/>
  <c r="E59" i="11"/>
  <c r="F59" i="11"/>
  <c r="G59" i="11"/>
  <c r="H59" i="11"/>
  <c r="A60" i="11"/>
  <c r="B60" i="11"/>
  <c r="C60" i="11"/>
  <c r="D60" i="11"/>
  <c r="E60" i="11"/>
  <c r="F60" i="11"/>
  <c r="G60" i="11"/>
  <c r="H60" i="11"/>
  <c r="A61" i="11"/>
  <c r="B61" i="11"/>
  <c r="C61" i="11"/>
  <c r="D61" i="11"/>
  <c r="E61" i="11"/>
  <c r="F61" i="11"/>
  <c r="G61" i="11"/>
  <c r="H61" i="11"/>
  <c r="B52" i="11"/>
  <c r="C52" i="11"/>
  <c r="D52" i="11"/>
  <c r="E52" i="11"/>
  <c r="F52" i="11"/>
  <c r="G52" i="11"/>
  <c r="H52" i="11"/>
  <c r="A52" i="11"/>
  <c r="A43" i="11"/>
  <c r="B43" i="11"/>
  <c r="C43" i="11"/>
  <c r="D43" i="11"/>
  <c r="E43" i="11"/>
  <c r="F43" i="11"/>
  <c r="G43" i="11"/>
  <c r="H43" i="11"/>
  <c r="A44" i="11"/>
  <c r="B44" i="11"/>
  <c r="C44" i="11"/>
  <c r="D44" i="11"/>
  <c r="E44" i="11"/>
  <c r="F44" i="11"/>
  <c r="G44" i="11"/>
  <c r="H44" i="11"/>
  <c r="A45" i="11"/>
  <c r="B45" i="11"/>
  <c r="C45" i="11"/>
  <c r="D45" i="11"/>
  <c r="E45" i="11"/>
  <c r="F45" i="11"/>
  <c r="G45" i="11"/>
  <c r="H45" i="11"/>
  <c r="A46" i="11"/>
  <c r="B46" i="11"/>
  <c r="C46" i="11"/>
  <c r="D46" i="11"/>
  <c r="E46" i="11"/>
  <c r="F46" i="11"/>
  <c r="G46" i="11"/>
  <c r="H46" i="11"/>
  <c r="A47" i="11"/>
  <c r="B47" i="11"/>
  <c r="C47" i="11"/>
  <c r="D47" i="11"/>
  <c r="E47" i="11"/>
  <c r="F47" i="11"/>
  <c r="G47" i="11"/>
  <c r="H47" i="11"/>
  <c r="A48" i="11"/>
  <c r="B48" i="11"/>
  <c r="C48" i="11"/>
  <c r="D48" i="11"/>
  <c r="E48" i="11"/>
  <c r="F48" i="11"/>
  <c r="G48" i="11"/>
  <c r="H48" i="11"/>
  <c r="A49" i="11"/>
  <c r="B49" i="11"/>
  <c r="C49" i="11"/>
  <c r="D49" i="11"/>
  <c r="E49" i="11"/>
  <c r="F49" i="11"/>
  <c r="G49" i="11"/>
  <c r="H49" i="11"/>
  <c r="A50" i="11"/>
  <c r="B50" i="11"/>
  <c r="C50" i="11"/>
  <c r="D50" i="11"/>
  <c r="E50" i="11"/>
  <c r="F50" i="11"/>
  <c r="G50" i="11"/>
  <c r="H50" i="11"/>
  <c r="A51" i="11"/>
  <c r="B51" i="11"/>
  <c r="C51" i="11"/>
  <c r="D51" i="11"/>
  <c r="E51" i="11"/>
  <c r="F51" i="11"/>
  <c r="G51" i="11"/>
  <c r="H51" i="11"/>
  <c r="B42" i="11"/>
  <c r="C42" i="11"/>
  <c r="D42" i="11"/>
  <c r="E42" i="11"/>
  <c r="F42" i="11"/>
  <c r="G42" i="11"/>
  <c r="H42" i="11"/>
  <c r="A42" i="11"/>
  <c r="A32" i="11"/>
  <c r="B32" i="11"/>
  <c r="C32" i="11"/>
  <c r="D32" i="11"/>
  <c r="E32" i="11"/>
  <c r="F32" i="11"/>
  <c r="G32" i="11"/>
  <c r="H32" i="11"/>
  <c r="A33" i="11"/>
  <c r="B33" i="11"/>
  <c r="C33" i="11"/>
  <c r="D33" i="11"/>
  <c r="E33" i="11"/>
  <c r="F33" i="11"/>
  <c r="G33" i="11"/>
  <c r="H33" i="11"/>
  <c r="A34" i="11"/>
  <c r="B34" i="11"/>
  <c r="C34" i="11"/>
  <c r="D34" i="11"/>
  <c r="E34" i="11"/>
  <c r="F34" i="11"/>
  <c r="G34" i="11"/>
  <c r="H34" i="11"/>
  <c r="A35" i="11"/>
  <c r="B35" i="11"/>
  <c r="C35" i="11"/>
  <c r="D35" i="11"/>
  <c r="E35" i="11"/>
  <c r="F35" i="11"/>
  <c r="G35" i="11"/>
  <c r="H35" i="11"/>
  <c r="A36" i="11"/>
  <c r="B36" i="11"/>
  <c r="C36" i="11"/>
  <c r="D36" i="11"/>
  <c r="E36" i="11"/>
  <c r="F36" i="11"/>
  <c r="G36" i="11"/>
  <c r="H36" i="11"/>
  <c r="A37" i="11"/>
  <c r="B37" i="11"/>
  <c r="C37" i="11"/>
  <c r="D37" i="11"/>
  <c r="E37" i="11"/>
  <c r="F37" i="11"/>
  <c r="G37" i="11"/>
  <c r="H37" i="11"/>
  <c r="A38" i="11"/>
  <c r="B38" i="11"/>
  <c r="C38" i="11"/>
  <c r="D38" i="11"/>
  <c r="E38" i="11"/>
  <c r="F38" i="11"/>
  <c r="G38" i="11"/>
  <c r="H38" i="11"/>
  <c r="A39" i="11"/>
  <c r="B39" i="11"/>
  <c r="C39" i="11"/>
  <c r="D39" i="11"/>
  <c r="E39" i="11"/>
  <c r="F39" i="11"/>
  <c r="G39" i="11"/>
  <c r="H39" i="11"/>
  <c r="A40" i="11"/>
  <c r="B40" i="11"/>
  <c r="C40" i="11"/>
  <c r="D40" i="11"/>
  <c r="E40" i="11"/>
  <c r="F40" i="11"/>
  <c r="G40" i="11"/>
  <c r="H40" i="11"/>
  <c r="A41" i="11"/>
  <c r="B41" i="11"/>
  <c r="C41" i="11"/>
  <c r="D41" i="11"/>
  <c r="E41" i="11"/>
  <c r="F41" i="11"/>
  <c r="G41" i="11"/>
  <c r="H41" i="11"/>
  <c r="B31" i="11"/>
  <c r="C31" i="11"/>
  <c r="D31" i="11"/>
  <c r="E31" i="11"/>
  <c r="F31" i="11"/>
  <c r="G31" i="11"/>
  <c r="H31" i="11"/>
  <c r="A31" i="11"/>
  <c r="A22" i="11"/>
  <c r="B22" i="11"/>
  <c r="C22" i="11"/>
  <c r="D22" i="11"/>
  <c r="E22" i="11"/>
  <c r="F22" i="11"/>
  <c r="G22" i="11"/>
  <c r="H22" i="11"/>
  <c r="A23" i="11"/>
  <c r="B23" i="11"/>
  <c r="C23" i="11"/>
  <c r="D23" i="11"/>
  <c r="E23" i="11"/>
  <c r="F23" i="11"/>
  <c r="G23" i="11"/>
  <c r="H23" i="11"/>
  <c r="A24" i="11"/>
  <c r="B24" i="11"/>
  <c r="C24" i="11"/>
  <c r="D24" i="11"/>
  <c r="E24" i="11"/>
  <c r="F24" i="11"/>
  <c r="G24" i="11"/>
  <c r="H24" i="11"/>
  <c r="A25" i="11"/>
  <c r="B25" i="11"/>
  <c r="C25" i="11"/>
  <c r="D25" i="11"/>
  <c r="E25" i="11"/>
  <c r="F25" i="11"/>
  <c r="G25" i="11"/>
  <c r="H25" i="11"/>
  <c r="A26" i="11"/>
  <c r="B26" i="11"/>
  <c r="C26" i="11"/>
  <c r="D26" i="11"/>
  <c r="E26" i="11"/>
  <c r="F26" i="11"/>
  <c r="G26" i="11"/>
  <c r="H26" i="11"/>
  <c r="A27" i="11"/>
  <c r="B27" i="11"/>
  <c r="C27" i="11"/>
  <c r="D27" i="11"/>
  <c r="E27" i="11"/>
  <c r="F27" i="11"/>
  <c r="G27" i="11"/>
  <c r="H27" i="11"/>
  <c r="A28" i="11"/>
  <c r="B28" i="11"/>
  <c r="C28" i="11"/>
  <c r="D28" i="11"/>
  <c r="E28" i="11"/>
  <c r="F28" i="11"/>
  <c r="G28" i="11"/>
  <c r="H28" i="11"/>
  <c r="A29" i="11"/>
  <c r="B29" i="11"/>
  <c r="C29" i="11"/>
  <c r="D29" i="11"/>
  <c r="E29" i="11"/>
  <c r="F29" i="11"/>
  <c r="G29" i="11"/>
  <c r="H29" i="11"/>
  <c r="A30" i="11"/>
  <c r="B30" i="11"/>
  <c r="C30" i="11"/>
  <c r="D30" i="11"/>
  <c r="E30" i="11"/>
  <c r="F30" i="11"/>
  <c r="G30" i="11"/>
  <c r="H30" i="11"/>
  <c r="B21" i="11"/>
  <c r="C21" i="11"/>
  <c r="D21" i="11"/>
  <c r="E21" i="11"/>
  <c r="F21" i="11"/>
  <c r="G21" i="11"/>
  <c r="H21" i="11"/>
  <c r="A21" i="11"/>
  <c r="A2" i="11"/>
  <c r="B2" i="11"/>
  <c r="C2" i="11"/>
  <c r="D2" i="11"/>
  <c r="E2" i="11"/>
  <c r="F2" i="11"/>
  <c r="G2" i="11"/>
  <c r="A3" i="11"/>
  <c r="B3" i="11"/>
  <c r="C3" i="11"/>
  <c r="D3" i="11"/>
  <c r="E3" i="11"/>
  <c r="F3" i="11"/>
  <c r="G3" i="11"/>
  <c r="A4" i="11"/>
  <c r="B4" i="11"/>
  <c r="C4" i="11"/>
  <c r="D4" i="11"/>
  <c r="E4" i="11"/>
  <c r="F4" i="11"/>
  <c r="G4" i="11"/>
  <c r="A5" i="11"/>
  <c r="B5" i="11"/>
  <c r="C5" i="11"/>
  <c r="D5" i="11"/>
  <c r="E5" i="11"/>
  <c r="F5" i="11"/>
  <c r="G5" i="11"/>
  <c r="A6" i="11"/>
  <c r="B6" i="11"/>
  <c r="C6" i="11"/>
  <c r="D6" i="11"/>
  <c r="E6" i="11"/>
  <c r="F6" i="11"/>
  <c r="G6" i="11"/>
  <c r="A7" i="11"/>
  <c r="B7" i="11"/>
  <c r="C7" i="11"/>
  <c r="D7" i="11"/>
  <c r="E7" i="11"/>
  <c r="F7" i="11"/>
  <c r="G7" i="11"/>
  <c r="A8" i="11"/>
  <c r="B8" i="11"/>
  <c r="C8" i="11"/>
  <c r="D8" i="11"/>
  <c r="E8" i="11"/>
  <c r="F8" i="11"/>
  <c r="G8" i="11"/>
  <c r="A9" i="11"/>
  <c r="B9" i="11"/>
  <c r="C9" i="11"/>
  <c r="D9" i="11"/>
  <c r="E9" i="11"/>
  <c r="F9" i="11"/>
  <c r="G9" i="11"/>
  <c r="A10" i="11"/>
  <c r="B10" i="11"/>
  <c r="C10" i="11"/>
  <c r="D10" i="11"/>
  <c r="E10" i="11"/>
  <c r="F10" i="11"/>
  <c r="G10" i="11"/>
  <c r="A11" i="11"/>
  <c r="B11" i="11"/>
  <c r="C11" i="11"/>
  <c r="D11" i="11"/>
  <c r="E11" i="11"/>
  <c r="F11" i="11"/>
  <c r="G11" i="11"/>
  <c r="A12" i="11"/>
  <c r="B12" i="11"/>
  <c r="C12" i="11"/>
  <c r="D12" i="11"/>
  <c r="E12" i="11"/>
  <c r="F12" i="11"/>
  <c r="G12" i="11"/>
  <c r="A13" i="11"/>
  <c r="B13" i="11"/>
  <c r="C13" i="11"/>
  <c r="D13" i="11"/>
  <c r="E13" i="11"/>
  <c r="F13" i="11"/>
  <c r="G13" i="11"/>
  <c r="A14" i="11"/>
  <c r="B14" i="11"/>
  <c r="C14" i="11"/>
  <c r="D14" i="11"/>
  <c r="E14" i="11"/>
  <c r="F14" i="11"/>
  <c r="G14" i="11"/>
  <c r="A15" i="11"/>
  <c r="B15" i="11"/>
  <c r="C15" i="11"/>
  <c r="D15" i="11"/>
  <c r="E15" i="11"/>
  <c r="F15" i="11"/>
  <c r="G15" i="11"/>
  <c r="A16" i="11"/>
  <c r="B16" i="11"/>
  <c r="C16" i="11"/>
  <c r="D16" i="11"/>
  <c r="E16" i="11"/>
  <c r="F16" i="11"/>
  <c r="G16" i="11"/>
  <c r="A17" i="11"/>
  <c r="B17" i="11"/>
  <c r="C17" i="11"/>
  <c r="D17" i="11"/>
  <c r="E17" i="11"/>
  <c r="F17" i="11"/>
  <c r="G17" i="11"/>
  <c r="A18" i="11"/>
  <c r="B18" i="11"/>
  <c r="C18" i="11"/>
  <c r="D18" i="11"/>
  <c r="E18" i="11"/>
  <c r="F18" i="11"/>
  <c r="G18" i="11"/>
  <c r="A19" i="11"/>
  <c r="B19" i="11"/>
  <c r="C19" i="11"/>
  <c r="D19" i="11"/>
  <c r="E19" i="11"/>
  <c r="F19" i="11"/>
  <c r="G19" i="11"/>
  <c r="A20" i="11"/>
  <c r="B20" i="11"/>
  <c r="C20" i="11"/>
  <c r="D20" i="11"/>
  <c r="E20" i="11"/>
  <c r="F20" i="11"/>
  <c r="G20" i="11"/>
  <c r="B1" i="11"/>
  <c r="C1" i="11"/>
  <c r="D1" i="11"/>
  <c r="E1" i="11"/>
  <c r="F1" i="11"/>
  <c r="G1" i="11"/>
  <c r="A1" i="11"/>
  <c r="J19" i="18" l="1"/>
  <c r="J21" i="18"/>
  <c r="F19" i="25" s="1"/>
  <c r="J20" i="18"/>
  <c r="F18" i="25" s="1"/>
  <c r="E3" i="21"/>
  <c r="E4" i="21"/>
  <c r="E5" i="21"/>
  <c r="J25" i="18"/>
  <c r="F23" i="25" s="1"/>
  <c r="J27" i="18"/>
  <c r="F25" i="25" s="1"/>
  <c r="J26" i="18"/>
  <c r="J13" i="18"/>
  <c r="J12" i="18"/>
  <c r="F10" i="25" s="1"/>
  <c r="E33" i="21"/>
  <c r="E34" i="21"/>
  <c r="J29" i="21"/>
  <c r="J28" i="21"/>
  <c r="J27" i="21"/>
  <c r="J31" i="21"/>
  <c r="J32" i="21"/>
  <c r="E42" i="21"/>
  <c r="E41" i="21"/>
  <c r="E27" i="13"/>
  <c r="E29" i="13"/>
  <c r="E28" i="13"/>
  <c r="E33" i="13"/>
  <c r="E32" i="13"/>
  <c r="E34" i="13"/>
  <c r="J15" i="18"/>
  <c r="J14" i="18"/>
  <c r="F12" i="25" s="1"/>
  <c r="J16" i="18"/>
  <c r="F14" i="25" s="1"/>
  <c r="E3" i="13"/>
  <c r="E6" i="18"/>
  <c r="E4" i="13"/>
  <c r="E7" i="18"/>
  <c r="C5" i="25" s="1"/>
  <c r="E5" i="18"/>
  <c r="C3" i="25" s="1"/>
  <c r="E5" i="13"/>
  <c r="J8" i="18"/>
  <c r="F6" i="25" s="1"/>
  <c r="J9" i="18"/>
  <c r="F7" i="25" s="1"/>
  <c r="J18" i="21"/>
  <c r="J15" i="21"/>
  <c r="J16" i="21"/>
  <c r="J17" i="21"/>
  <c r="E19" i="21"/>
  <c r="E20" i="21"/>
  <c r="E21" i="21"/>
  <c r="E12" i="13"/>
  <c r="E11" i="13"/>
  <c r="J20" i="21"/>
  <c r="J19" i="21"/>
  <c r="E22" i="18"/>
  <c r="C20" i="25" s="1"/>
  <c r="E21" i="18"/>
  <c r="C19" i="25" s="1"/>
  <c r="E26" i="13"/>
  <c r="E25" i="13"/>
  <c r="J23" i="21"/>
  <c r="J24" i="21"/>
  <c r="J35" i="21"/>
  <c r="J36" i="21"/>
  <c r="J39" i="14"/>
  <c r="J41" i="14"/>
  <c r="J40" i="14"/>
  <c r="J42" i="14"/>
  <c r="E15" i="18"/>
  <c r="C13" i="25" s="1"/>
  <c r="E23" i="13"/>
  <c r="E16" i="18"/>
  <c r="C14" i="25" s="1"/>
  <c r="E24" i="13"/>
  <c r="E32" i="21"/>
  <c r="E31" i="21"/>
  <c r="E37" i="21"/>
  <c r="E36" i="21"/>
  <c r="E35" i="21"/>
  <c r="E26" i="21"/>
  <c r="E25" i="21"/>
  <c r="E24" i="21"/>
  <c r="E23" i="21"/>
  <c r="J7" i="21"/>
  <c r="J10" i="21"/>
  <c r="J9" i="21"/>
  <c r="J8" i="21"/>
  <c r="E18" i="21"/>
  <c r="E17" i="21"/>
  <c r="E16" i="21"/>
  <c r="E15" i="21"/>
  <c r="E8" i="21"/>
  <c r="E7" i="21"/>
  <c r="J19" i="19"/>
  <c r="L18" i="25" s="1"/>
  <c r="J19" i="20"/>
  <c r="J21" i="20"/>
  <c r="J21" i="19"/>
  <c r="J20" i="19"/>
  <c r="L19" i="25" s="1"/>
  <c r="J20" i="20"/>
  <c r="J42" i="20"/>
  <c r="J41" i="20"/>
  <c r="J29" i="19"/>
  <c r="J28" i="19"/>
  <c r="J36" i="20"/>
  <c r="J33" i="19"/>
  <c r="J32" i="19"/>
  <c r="J31" i="19"/>
  <c r="L30" i="25" s="1"/>
  <c r="J37" i="20"/>
  <c r="J35" i="20"/>
  <c r="J13" i="20"/>
  <c r="J11" i="20"/>
  <c r="J12" i="20"/>
  <c r="J15" i="19"/>
  <c r="J14" i="19"/>
  <c r="J13" i="19"/>
  <c r="J16" i="19"/>
  <c r="L15" i="25" s="1"/>
  <c r="J18" i="19"/>
  <c r="J17" i="19"/>
  <c r="L16" i="25" s="1"/>
  <c r="J27" i="20"/>
  <c r="J29" i="20"/>
  <c r="J28" i="20"/>
  <c r="J25" i="19"/>
  <c r="J24" i="19"/>
  <c r="J16" i="20"/>
  <c r="J15" i="20"/>
  <c r="J31" i="20"/>
  <c r="J32" i="20"/>
  <c r="J11" i="19"/>
  <c r="J10" i="19"/>
  <c r="J4" i="20"/>
  <c r="J3" i="20"/>
  <c r="J5" i="19"/>
  <c r="J4" i="19"/>
  <c r="J26" i="19"/>
  <c r="L25" i="25" s="1"/>
  <c r="J27" i="19"/>
  <c r="L26" i="25" s="1"/>
  <c r="J22" i="19"/>
  <c r="L21" i="25" s="1"/>
  <c r="J23" i="19"/>
  <c r="L22" i="25" s="1"/>
  <c r="J18" i="20"/>
  <c r="J17" i="20"/>
  <c r="E20" i="19"/>
  <c r="E19" i="19"/>
  <c r="E12" i="20"/>
  <c r="E11" i="20"/>
  <c r="E20" i="20"/>
  <c r="E19" i="20"/>
  <c r="E17" i="19"/>
  <c r="E16" i="19"/>
  <c r="E36" i="20"/>
  <c r="E35" i="20"/>
  <c r="E27" i="19"/>
  <c r="E26" i="19"/>
  <c r="E40" i="20"/>
  <c r="E39" i="20"/>
  <c r="E31" i="19"/>
  <c r="E30" i="19"/>
  <c r="E9" i="19"/>
  <c r="E8" i="19"/>
  <c r="E7" i="19"/>
  <c r="E6" i="19"/>
  <c r="E10" i="20"/>
  <c r="E9" i="20"/>
  <c r="E8" i="20"/>
  <c r="E7" i="20"/>
  <c r="E34" i="20"/>
  <c r="E33" i="20"/>
  <c r="E23" i="19"/>
  <c r="E22" i="19"/>
  <c r="E4" i="14"/>
  <c r="E5" i="14"/>
  <c r="E3" i="14"/>
  <c r="E18" i="14"/>
  <c r="E17" i="14"/>
  <c r="J34" i="14"/>
  <c r="J33" i="14"/>
  <c r="J21" i="14"/>
  <c r="J20" i="14"/>
  <c r="J26" i="14"/>
  <c r="J25" i="14"/>
  <c r="J23" i="14"/>
  <c r="J24" i="14"/>
  <c r="J32" i="14"/>
  <c r="J31" i="14"/>
  <c r="J29" i="14"/>
  <c r="J28" i="14"/>
  <c r="J4" i="14"/>
  <c r="J5" i="14"/>
  <c r="J16" i="14"/>
  <c r="J15" i="14"/>
  <c r="J17" i="14"/>
  <c r="E11" i="14"/>
  <c r="E13" i="14"/>
  <c r="E12" i="14"/>
  <c r="E33" i="14"/>
  <c r="E34" i="14"/>
  <c r="E8" i="14"/>
  <c r="E7" i="14"/>
  <c r="E9" i="14"/>
  <c r="E35" i="14"/>
  <c r="E37" i="14"/>
  <c r="E36" i="14"/>
  <c r="E39" i="14"/>
  <c r="E40" i="14"/>
  <c r="I4" i="13"/>
  <c r="I8" i="13"/>
  <c r="I10" i="13"/>
  <c r="I12" i="13"/>
  <c r="I16" i="13"/>
  <c r="I20" i="13"/>
  <c r="I24" i="13"/>
  <c r="I5" i="13"/>
  <c r="I11" i="13"/>
  <c r="I17" i="13"/>
  <c r="I23" i="13"/>
  <c r="J3" i="13"/>
  <c r="J4" i="13"/>
  <c r="J8" i="13"/>
  <c r="J10" i="13"/>
  <c r="J12" i="13"/>
  <c r="J16" i="13"/>
  <c r="J20" i="13"/>
  <c r="J24" i="13"/>
  <c r="I15" i="13"/>
  <c r="I21" i="13"/>
  <c r="J5" i="13"/>
  <c r="J9" i="13"/>
  <c r="J11" i="13"/>
  <c r="J13" i="13"/>
  <c r="J15" i="13"/>
  <c r="J17" i="13"/>
  <c r="J19" i="13"/>
  <c r="J21" i="13"/>
  <c r="J23" i="13"/>
  <c r="J25" i="13"/>
  <c r="I3" i="13"/>
  <c r="I9" i="13"/>
  <c r="I13" i="13"/>
  <c r="I19" i="13"/>
  <c r="I25" i="13"/>
  <c r="E6" i="25"/>
  <c r="E13" i="25"/>
  <c r="E17" i="25"/>
  <c r="E24" i="25"/>
  <c r="K6" i="25"/>
  <c r="K13" i="25"/>
  <c r="K17" i="25"/>
  <c r="K24" i="25"/>
  <c r="F17" i="25"/>
  <c r="B3" i="25"/>
  <c r="B4" i="25"/>
  <c r="B19" i="25"/>
  <c r="B24" i="25"/>
  <c r="H3" i="25"/>
  <c r="H4" i="25"/>
  <c r="H19" i="25"/>
  <c r="H24" i="25"/>
  <c r="F13" i="25"/>
  <c r="F24" i="25"/>
  <c r="L6" i="25"/>
  <c r="C4" i="25"/>
  <c r="C24" i="25"/>
  <c r="I3" i="25"/>
  <c r="I4" i="25"/>
  <c r="I24" i="25"/>
  <c r="H16" i="27" l="1"/>
  <c r="F11" i="25"/>
  <c r="I16" i="27"/>
  <c r="E6" i="27"/>
  <c r="D6" i="27"/>
  <c r="I22" i="25"/>
  <c r="I31" i="27"/>
  <c r="H31" i="27"/>
  <c r="I6" i="25"/>
  <c r="I9" i="27"/>
  <c r="H9" i="27"/>
  <c r="I30" i="25"/>
  <c r="I41" i="27"/>
  <c r="H41" i="27"/>
  <c r="I26" i="25"/>
  <c r="I35" i="27"/>
  <c r="H35" i="27"/>
  <c r="I16" i="25"/>
  <c r="I23" i="27"/>
  <c r="H23" i="27"/>
  <c r="L4" i="25"/>
  <c r="I7" i="27"/>
  <c r="H7" i="27"/>
  <c r="L10" i="25"/>
  <c r="I15" i="27"/>
  <c r="H15" i="27"/>
  <c r="D12" i="27"/>
  <c r="E12" i="27"/>
  <c r="E8" i="27"/>
  <c r="D8" i="27"/>
  <c r="I7" i="25"/>
  <c r="H10" i="27"/>
  <c r="I10" i="27"/>
  <c r="I18" i="25"/>
  <c r="I25" i="27"/>
  <c r="H25" i="27"/>
  <c r="L23" i="25"/>
  <c r="H32" i="27"/>
  <c r="I32" i="27"/>
  <c r="L12" i="25"/>
  <c r="I17" i="27"/>
  <c r="H17" i="27"/>
  <c r="L27" i="25"/>
  <c r="I38" i="27"/>
  <c r="H38" i="27"/>
  <c r="D18" i="27"/>
  <c r="E18" i="27"/>
  <c r="D20" i="27"/>
  <c r="E20" i="27"/>
  <c r="D7" i="27"/>
  <c r="E7" i="27"/>
  <c r="D13" i="27"/>
  <c r="E13" i="27"/>
  <c r="I8" i="25"/>
  <c r="I11" i="27"/>
  <c r="H11" i="27"/>
  <c r="I19" i="25"/>
  <c r="H26" i="27"/>
  <c r="I26" i="27"/>
  <c r="L24" i="25"/>
  <c r="I33" i="27"/>
  <c r="H33" i="27"/>
  <c r="L13" i="25"/>
  <c r="I18" i="27"/>
  <c r="H18" i="27"/>
  <c r="L31" i="25"/>
  <c r="H42" i="27"/>
  <c r="I42" i="27"/>
  <c r="L28" i="25"/>
  <c r="I39" i="27"/>
  <c r="H39" i="27"/>
  <c r="E19" i="27"/>
  <c r="D19" i="27"/>
  <c r="I21" i="25"/>
  <c r="I30" i="27"/>
  <c r="H30" i="27"/>
  <c r="I5" i="25"/>
  <c r="H8" i="27"/>
  <c r="I8" i="27"/>
  <c r="I29" i="25"/>
  <c r="H40" i="27"/>
  <c r="I40" i="27"/>
  <c r="I25" i="25"/>
  <c r="H34" i="27"/>
  <c r="I34" i="27"/>
  <c r="I15" i="25"/>
  <c r="I22" i="27"/>
  <c r="H22" i="27"/>
  <c r="L3" i="25"/>
  <c r="I6" i="27"/>
  <c r="H6" i="27"/>
  <c r="L9" i="25"/>
  <c r="I14" i="27"/>
  <c r="H14" i="27"/>
  <c r="L17" i="25"/>
  <c r="H24" i="27"/>
  <c r="I24" i="27"/>
  <c r="L14" i="25"/>
  <c r="H19" i="27"/>
  <c r="I19" i="27"/>
  <c r="L32" i="25"/>
  <c r="I43" i="27"/>
  <c r="H43" i="27"/>
  <c r="L20" i="25"/>
  <c r="I27" i="27"/>
  <c r="H27" i="27"/>
  <c r="D35" i="27"/>
  <c r="E35" i="27"/>
  <c r="E29" i="27"/>
  <c r="D29" i="27"/>
  <c r="D36" i="27"/>
  <c r="E36" i="27"/>
  <c r="D42" i="27"/>
  <c r="E42" i="27"/>
  <c r="E38" i="27"/>
  <c r="D38" i="27"/>
  <c r="E22" i="27"/>
  <c r="D22" i="27"/>
  <c r="D30" i="27"/>
  <c r="E30" i="27"/>
  <c r="D31" i="27"/>
  <c r="E31" i="27"/>
  <c r="D27" i="27"/>
  <c r="E27" i="27"/>
  <c r="D37" i="27"/>
  <c r="E37" i="27"/>
  <c r="E43" i="27"/>
  <c r="D43" i="27"/>
  <c r="E39" i="27"/>
  <c r="D39" i="27"/>
  <c r="D23" i="27"/>
  <c r="E23" i="27"/>
  <c r="E16" i="27"/>
  <c r="D16" i="27"/>
  <c r="D32" i="27"/>
  <c r="E32" i="27"/>
  <c r="D26" i="27"/>
  <c r="E26" i="27"/>
  <c r="D24" i="27"/>
  <c r="E24" i="27"/>
  <c r="D10" i="27"/>
  <c r="E10" i="27"/>
  <c r="D14" i="27"/>
  <c r="E14" i="27"/>
  <c r="D44" i="27"/>
  <c r="E44" i="27"/>
  <c r="E34" i="27"/>
  <c r="D34" i="27"/>
  <c r="E28" i="27"/>
  <c r="D28" i="27"/>
  <c r="E11" i="27"/>
  <c r="D11" i="27"/>
  <c r="D15" i="27"/>
  <c r="E15" i="27"/>
  <c r="E21" i="27"/>
  <c r="D21" i="27"/>
  <c r="D40" i="27"/>
  <c r="E40" i="27"/>
  <c r="E45" i="27"/>
  <c r="D45" i="27"/>
  <c r="A35" i="24"/>
  <c r="A6" i="24"/>
  <c r="A11" i="24"/>
  <c r="A16" i="24"/>
  <c r="A38" i="24"/>
  <c r="A33" i="24"/>
  <c r="A32" i="24"/>
  <c r="A9" i="24"/>
  <c r="A1" i="24"/>
  <c r="A37" i="24"/>
  <c r="A7" i="24"/>
  <c r="A31" i="24"/>
  <c r="A3" i="24"/>
  <c r="A34" i="24"/>
  <c r="A5" i="24"/>
  <c r="A10" i="24"/>
  <c r="A15" i="24"/>
  <c r="A2" i="24"/>
</calcChain>
</file>

<file path=xl/sharedStrings.xml><?xml version="1.0" encoding="utf-8"?>
<sst xmlns="http://schemas.openxmlformats.org/spreadsheetml/2006/main" count="1112" uniqueCount="240">
  <si>
    <t>Ticaret Hukuku</t>
  </si>
  <si>
    <t>Ofis Programları II</t>
  </si>
  <si>
    <t>Çağrı Merkezi Yönetimi II</t>
  </si>
  <si>
    <t>İş Sağlığı ve Güvenliği</t>
  </si>
  <si>
    <t>Çağrı Alma Tekniklerine Giriş</t>
  </si>
  <si>
    <t>Kişilerarası İletişim</t>
  </si>
  <si>
    <t>Temel ve Ticari Matematik</t>
  </si>
  <si>
    <t>Çağrı Merkezleri İçin Temel Satış Teknikleri</t>
  </si>
  <si>
    <t>İletişim ve İkna</t>
  </si>
  <si>
    <t>İş ve Sosyal Güvenlik Hukuku</t>
  </si>
  <si>
    <t>Mesleki Yazışmalar ve Hızlı Yazım Teknikleri</t>
  </si>
  <si>
    <t>Çatışma ve Stres Yönetimi</t>
  </si>
  <si>
    <t>Meslek Hukuku ve Etiği</t>
  </si>
  <si>
    <t>Finansal Hizmet Pazarlaması</t>
  </si>
  <si>
    <t>Toplantı Zaman Yönetimi</t>
  </si>
  <si>
    <t>D.Saati</t>
  </si>
  <si>
    <t>T-P</t>
  </si>
  <si>
    <t>Kredi</t>
  </si>
  <si>
    <t>AKTS</t>
  </si>
  <si>
    <t>I.SINIF BAHAR YARIYILI</t>
  </si>
  <si>
    <t>2-0</t>
  </si>
  <si>
    <t>2-1</t>
  </si>
  <si>
    <t>1-2</t>
  </si>
  <si>
    <t>ÇM122</t>
  </si>
  <si>
    <t>ÇM108</t>
  </si>
  <si>
    <t>ÇM102</t>
  </si>
  <si>
    <t>ÇM104</t>
  </si>
  <si>
    <t>ÇM106</t>
  </si>
  <si>
    <t>ÇM114</t>
  </si>
  <si>
    <t>ÇM116</t>
  </si>
  <si>
    <t>ÇM202</t>
  </si>
  <si>
    <t>ÇM206</t>
  </si>
  <si>
    <t>ÇM208</t>
  </si>
  <si>
    <t>ÇM210</t>
  </si>
  <si>
    <t>ÇM212</t>
  </si>
  <si>
    <t>ÇM224</t>
  </si>
  <si>
    <t>ÇM216</t>
  </si>
  <si>
    <t>ÇM236</t>
  </si>
  <si>
    <t>ÇM242</t>
  </si>
  <si>
    <t>Girişimcilik ve Yenilikçilik</t>
  </si>
  <si>
    <t>3-1</t>
  </si>
  <si>
    <t>II.SINIF BAHAR YARIYILI</t>
  </si>
  <si>
    <t>ÇAĞRI</t>
  </si>
  <si>
    <t>Öğretim Görevlisi</t>
  </si>
  <si>
    <t>D. Kodu</t>
  </si>
  <si>
    <t>Ders Adı</t>
  </si>
  <si>
    <t>Pazartesi</t>
  </si>
  <si>
    <t>Salı</t>
  </si>
  <si>
    <t>Çarşamba</t>
  </si>
  <si>
    <t>Perşembe</t>
  </si>
  <si>
    <t>Cuma</t>
  </si>
  <si>
    <t>B. Saati</t>
  </si>
  <si>
    <t>B. Saat</t>
  </si>
  <si>
    <t>BANKA</t>
  </si>
  <si>
    <t>SOSYAL GÜVENLİK</t>
  </si>
  <si>
    <t>MUHASEBE</t>
  </si>
  <si>
    <t>BİL</t>
  </si>
  <si>
    <t>ONDOKUZ MAYIS ÜNİVERSİTESİ
ÇARŞAMBA TİCARET BORSASI MESLEK YÜKSEKOKULU
BANKA VE SİGORTACILIK PROGRAMI İKİNCİ ÖĞRETİM
2020-2021 ÖĞRETİM YILI BAĞAR DÖNEMİ HAFTALIK DERS PROGRAMI</t>
  </si>
  <si>
    <t>BİLGİSAYAR PROGRAMCILIĞI</t>
  </si>
  <si>
    <t>BİLGİ GÜVENLİĞİ</t>
  </si>
  <si>
    <t>Sosyal Güvenliğe Giriş</t>
  </si>
  <si>
    <t>Genel Muhasebe II</t>
  </si>
  <si>
    <t>Makro Ekonomi</t>
  </si>
  <si>
    <t>Ticari Matematik</t>
  </si>
  <si>
    <t>Sosyal Güvenlik Hukuku II</t>
  </si>
  <si>
    <t>İş Hukuku Uygulamaları</t>
  </si>
  <si>
    <t>İşletmelerde Sosyal Güvenlik Uygulamaları</t>
  </si>
  <si>
    <t>Sosyal Güvenliğin Güncel Sorunları</t>
  </si>
  <si>
    <t>Girişimcilik</t>
  </si>
  <si>
    <t>Sigorta Pazarlaması</t>
  </si>
  <si>
    <t>SGK Veri Giriş Uygulamaları</t>
  </si>
  <si>
    <t>Müşteri İlişkileri Yönetimi</t>
  </si>
  <si>
    <t>İnsan Kaynakları Yönetimi</t>
  </si>
  <si>
    <t>Muhasebe Denetimi</t>
  </si>
  <si>
    <t>Öğr.Gör. Dursun KIRMEMİŞ</t>
  </si>
  <si>
    <t>Büro Hizmetleri ve Sekreterlik Bölüm Bşk</t>
  </si>
  <si>
    <t>İstatistik</t>
  </si>
  <si>
    <t>Finansal Yönetim</t>
  </si>
  <si>
    <t>Finansal Piyasalar ve Yat.Araçları</t>
  </si>
  <si>
    <t>Sigortacılık Branşları ve Teknikleri</t>
  </si>
  <si>
    <t>Ticaret ve Borçlar Hukuku</t>
  </si>
  <si>
    <t>Uluslararası Bankacılık</t>
  </si>
  <si>
    <t>Acente Yönetimi</t>
  </si>
  <si>
    <t>Poliçe Üretim ve Sunum Teknikleri</t>
  </si>
  <si>
    <t>Temel Eksperlik Bilgileri</t>
  </si>
  <si>
    <t>Banka ve Sigorta İşl. Muhasebesi</t>
  </si>
  <si>
    <t>Mesleki Yazışmalar ve Hızlı Yaz.Tek.</t>
  </si>
  <si>
    <t>Öğr. Gör. Turgay YAVUZARSLAN</t>
  </si>
  <si>
    <t>Öğr. Gör. Dr. Azize Zehra ÇELENLİ BAŞARAN</t>
  </si>
  <si>
    <t>Öğr. Gör. Tunahan BİLGİN</t>
  </si>
  <si>
    <t>Dr.Öğr. Üyesi Evren ERGÜN</t>
  </si>
  <si>
    <t>Öğr. Gör. Mustafa SOLMAZ</t>
  </si>
  <si>
    <t>BAN102</t>
  </si>
  <si>
    <t>BAN108</t>
  </si>
  <si>
    <t>BAN124</t>
  </si>
  <si>
    <t>BAN126</t>
  </si>
  <si>
    <t>BAN128</t>
  </si>
  <si>
    <t>BAN130</t>
  </si>
  <si>
    <t>BAN132</t>
  </si>
  <si>
    <t>BAN114</t>
  </si>
  <si>
    <t>BAN110</t>
  </si>
  <si>
    <t>2-2</t>
  </si>
  <si>
    <t>1-1</t>
  </si>
  <si>
    <t>3-0</t>
  </si>
  <si>
    <t>BAN234</t>
  </si>
  <si>
    <t>BAN252</t>
  </si>
  <si>
    <t>BAN244</t>
  </si>
  <si>
    <t>BAN246</t>
  </si>
  <si>
    <t>BAN240</t>
  </si>
  <si>
    <t>BAN254</t>
  </si>
  <si>
    <t>Ders Kodu</t>
  </si>
  <si>
    <t>SGP102</t>
  </si>
  <si>
    <t>SGP104</t>
  </si>
  <si>
    <t>SGP106</t>
  </si>
  <si>
    <t>SGP108</t>
  </si>
  <si>
    <t>SGP110</t>
  </si>
  <si>
    <t>SGP112</t>
  </si>
  <si>
    <t>SGP202</t>
  </si>
  <si>
    <t>SGP204</t>
  </si>
  <si>
    <t>SGP206</t>
  </si>
  <si>
    <t>SGP208</t>
  </si>
  <si>
    <t>SGP210</t>
  </si>
  <si>
    <t>SGP212</t>
  </si>
  <si>
    <t>SGP214</t>
  </si>
  <si>
    <t>SGP216</t>
  </si>
  <si>
    <t>SGP218</t>
  </si>
  <si>
    <t>SGP220</t>
  </si>
  <si>
    <t>Vergi Hukuku</t>
  </si>
  <si>
    <t>İş Ve Sosyal Güvenlik Hukuku</t>
  </si>
  <si>
    <t>Genel Muhasebe-II</t>
  </si>
  <si>
    <t>Muhasebe Uygulamaları</t>
  </si>
  <si>
    <t>Finansal Yatırım Araçları</t>
  </si>
  <si>
    <t>Borçlar Hukuku</t>
  </si>
  <si>
    <t>Mesleki Belgler Ve Yazışmalar</t>
  </si>
  <si>
    <t>Bilgisayarlı Muhasebe</t>
  </si>
  <si>
    <t>Sermaye Piyasası Ve Borsalar</t>
  </si>
  <si>
    <t>MUV102</t>
  </si>
  <si>
    <t>MUV104</t>
  </si>
  <si>
    <t>MUV106</t>
  </si>
  <si>
    <t>MUV142</t>
  </si>
  <si>
    <t>MUV144</t>
  </si>
  <si>
    <t>MUV148</t>
  </si>
  <si>
    <t>Ofis Programları-II</t>
  </si>
  <si>
    <t>MUV110</t>
  </si>
  <si>
    <t>MUV112</t>
  </si>
  <si>
    <t>MUV146</t>
  </si>
  <si>
    <t>ÇMUV252</t>
  </si>
  <si>
    <t>ÇMUV258</t>
  </si>
  <si>
    <t>ÇMUV266</t>
  </si>
  <si>
    <t>ÇMUV268</t>
  </si>
  <si>
    <t>ÇMUV270</t>
  </si>
  <si>
    <t>ÇMUV276</t>
  </si>
  <si>
    <t>ÇMUV274</t>
  </si>
  <si>
    <t>Öğretim Elemanı</t>
  </si>
  <si>
    <t>Java Programlama</t>
  </si>
  <si>
    <t>Web Tasarımının Temelleri</t>
  </si>
  <si>
    <t>Veri Tabanı</t>
  </si>
  <si>
    <t>Bilgi ve Ağ Güvenliği</t>
  </si>
  <si>
    <t>Bilgisayar Donanımı</t>
  </si>
  <si>
    <t>Veri Yapıları ve Programlama</t>
  </si>
  <si>
    <t>Bilişim Hukuku</t>
  </si>
  <si>
    <t>Güvenlik Denetim Süreci ve Yönetimi</t>
  </si>
  <si>
    <t>Bilgisayar Ağlarının Programlanması</t>
  </si>
  <si>
    <t>Ağ Güvenlik Uygulamaları</t>
  </si>
  <si>
    <t>Güvenlik Duvarı Çözüm Uygulamaları</t>
  </si>
  <si>
    <t>Sanallaştırma Teknolojileri</t>
  </si>
  <si>
    <t>Kriptoloji Algoritmaları</t>
  </si>
  <si>
    <t>BİP102</t>
  </si>
  <si>
    <t>Mesleki Matematik</t>
  </si>
  <si>
    <t>BİP104</t>
  </si>
  <si>
    <t>Veri Tabanı-I</t>
  </si>
  <si>
    <t>BİP106</t>
  </si>
  <si>
    <t>Yazılım Mimarileri</t>
  </si>
  <si>
    <t>BİP110</t>
  </si>
  <si>
    <t>BİP122</t>
  </si>
  <si>
    <t>BİP126</t>
  </si>
  <si>
    <t>Web Editörü</t>
  </si>
  <si>
    <t>BİP252</t>
  </si>
  <si>
    <t>Görsel Programlama-II</t>
  </si>
  <si>
    <t>BİP254</t>
  </si>
  <si>
    <t>İnternet Programcılığı-II</t>
  </si>
  <si>
    <t>BİP256</t>
  </si>
  <si>
    <t xml:space="preserve">Nesne Tabanlı Programlama-II </t>
  </si>
  <si>
    <t>BİP258</t>
  </si>
  <si>
    <t>Sistem Analizi ve Tasarımı</t>
  </si>
  <si>
    <t>BİP260</t>
  </si>
  <si>
    <t>Sunucu İşletim Sistemi</t>
  </si>
  <si>
    <t>BİP262</t>
  </si>
  <si>
    <t>Oyun Programlama</t>
  </si>
  <si>
    <t>Öğretim Elemanı (İkinci Öğretim)</t>
  </si>
  <si>
    <t>Görüntülemek İstediğiniz Ders Programını seçiniz.</t>
  </si>
  <si>
    <t>BGP102</t>
  </si>
  <si>
    <t>BGP104</t>
  </si>
  <si>
    <t>BGP106</t>
  </si>
  <si>
    <t>BGP108</t>
  </si>
  <si>
    <t>BGP112</t>
  </si>
  <si>
    <t>BGP114</t>
  </si>
  <si>
    <t>BGP110</t>
  </si>
  <si>
    <t>BGP224</t>
  </si>
  <si>
    <t>BGP226</t>
  </si>
  <si>
    <t>BGP228</t>
  </si>
  <si>
    <t>BGP230</t>
  </si>
  <si>
    <t>BGP232</t>
  </si>
  <si>
    <t>BGP218</t>
  </si>
  <si>
    <t>BGP234</t>
  </si>
  <si>
    <t>ONDOKUZ MAYIS ÜNİVERSİTESİ
ÇARŞAMBA TİCARET BORSASI MESLEK YÜKSEKOKULU
SOSYAL GÜVENLİK PROGRAMI
2020-2021 ÖĞRETİM YILI BAHAR DÖNEMİ HAFTALIK DERS PROGRAMI</t>
  </si>
  <si>
    <t>ONDOKUZ MAYIS ÜNİVERSİTESİ
ÇARŞAMBA TİCARET BORSASI MESLEK YÜKSEKOKULU
SOSYAL GÜVENLİK  PROGRAMI (II. ÖĞRETİM)
2020-2021 ÖĞRETİM YILI BAHAR DÖNEMİ HAFTALIK DERS PROGRAMI</t>
  </si>
  <si>
    <t>ONDOKUZ MAYIS ÜNİVERSİTESİ
ÇARŞAMBA TİCARET BORSASI MESLEK YÜKSEKOKULU
BİLGİ GÜVENLİĞİ PROGRAMI
2020-2021 ÖĞRETİM YILI BAHAR DÖNEMİ HAFTALIK DERS PROGRAMI</t>
  </si>
  <si>
    <t>ONDOKUZ MAYIS ÜNİVERSİTESİ
ÇARŞAMBA TİCARET BORSASI MESLEK YÜKSEKOKULU
BİLGİSAYAR PROGRAMCILIĞI PROGRAMI
2020-2021 ÖĞRETİM YILI BAHAR DÖNEMİ HAFTALIK DERS PROGRAMI</t>
  </si>
  <si>
    <t>ONDOKUZ MAYIS ÜNİVERSİTESİ
ÇARŞAMBA TİCARET BORSASI MESLEK YÜKSEKOKULU
MUHASEBE VE VERGİ UYGULAMALARI PROGRAMI
2020-2021 ÖĞRETİM YILI BAHAR DÖNEMİ HAFTALIK DERS PROGRAMI</t>
  </si>
  <si>
    <t>ONDOKUZ MAYIS ÜNİVERSİTESİ
ÇARŞAMBA TİCARET BORSASI MESLEK YÜKSEKOKULU
BİLGİSAYAR PROGRAMCILIĞI ROGRAMI
2020-2021 ÖĞRETİM YILI BAHAR DÖNEMİ DERS DAĞILIM ÇİZELGESİ</t>
  </si>
  <si>
    <t>ONDOKUZ MAYIS ÜNİVERSİTESİ
ÇARŞAMBA TİCARET BORSASI MESLEK YÜKSEKOKULU
BİLGİ GÜVENLİĞİ HİZMETLERİ PROGRAMI
2020-2021 ÖĞRETİM YILI BAHAR DÖNEMİ DERS DAĞILIM ÇİZELGESİ</t>
  </si>
  <si>
    <t>ONDOKUZ MAYIS ÜNİVERSİTESİ
ÇARŞAMBA TİCARET BORSASI MESLEK YÜKSEKOKULU
BANKACILIK VE SİGORTACILIK PROGRAMI
2020-2021 ÖĞRETİM YILI BAHAR DÖNEMİ DERS DAĞILIM ÇİZELGESİ</t>
  </si>
  <si>
    <t>ONDOKUZ MAYIS ÜNİVERSİTESİ
ÇARŞAMBA TİCARET BORSASI MESLEK YÜKSEKOKULU
SOSYAL GÜVENLİK PROGRAMI
2020-2021 ÖĞRETİM YILI BAHAR DÖNEMİ DERS DAĞILIM ÇİZELGESİ</t>
  </si>
  <si>
    <t>ONDOKUZ MAYIS ÜNİVERSİTESİ
ÇARŞAMBA TİCARET BORSASI MESLEK YÜKSEKOKULU
MUHASEBE VE VERGİ UYGGULAMALARI PROGRAMI
2020-2021 ÖĞRETİM YILI BAHAR DÖNEMİ DERS DAĞILIM ÇİZELGESİ</t>
  </si>
  <si>
    <t>ONDOKUZ MAYIS ÜNİVERSİTESİ
ÇARŞAMBA TİCARET BORSASI MESLEK YÜKSEKOKULU
ÇAĞRI MERKEZİ HİZMETLERİ PROGRAMI
2020-2021 ÖĞRETİM YILI BAHAR DÖNEMİ HAFTALIK DERS PROGRAMI</t>
  </si>
  <si>
    <t>ONDOKUZ MAYIS ÜNİVERSİTESİ
ÇARŞAMBA TİCARET BORSASI MESLEK YÜKSEKOKULU
BÜRO YÖNETİMİ VE SEKRETERLİK HİZMETLERİ BÖLÜMÜ
ÇAĞRI MERKEZİ HİZMETLERİ PROGRAMI
2020-2021 ÖĞRETİM YILI BAHAR DÖNEMİ DERS DAĞILIM ÇİZELGESİ</t>
  </si>
  <si>
    <t>Öğr. Gör. Ömer YILMAZ</t>
  </si>
  <si>
    <t>Öğr. Gör. Tuğba Cansu TOPALLI</t>
  </si>
  <si>
    <t>Öğr. Gör. Dursun KIRMEMİŞ</t>
  </si>
  <si>
    <t>Öğr. Gör. Muharrem Selçuk ÖZKAN</t>
  </si>
  <si>
    <t>Öğr. Gör. Mürsel KAN</t>
  </si>
  <si>
    <t>Öğr. Gör. Seval ŞENGEZER</t>
  </si>
  <si>
    <t>Öğr. Gör. Abdulkadir ERYILMAZ</t>
  </si>
  <si>
    <t>Öğr. Gör. Elif ATAMAN</t>
  </si>
  <si>
    <t>Öğr. Gör. Serkan VARAN</t>
  </si>
  <si>
    <t>Öğr. Gör. AslıTOSYALI KARADAĞ</t>
  </si>
  <si>
    <t>Öğr. Gör. Neslihan YÖNDEMİR ÇALIŞKAN</t>
  </si>
  <si>
    <t>Öğr. Gör. Hakan Can ALTUNAY</t>
  </si>
  <si>
    <t>Öğr. Gör. Emre ENGİN</t>
  </si>
  <si>
    <t>Öğr. Gör. Sema BİLGİLİ</t>
  </si>
  <si>
    <t xml:space="preserve">                       Kişisel Ders Programıdır</t>
  </si>
  <si>
    <t>ÇARŞAMBA TİCARET BORSASI MESLEK YÜKSEKOKULU</t>
  </si>
  <si>
    <t>Finans - Bankacılık ve Sigortacılık Programı Bölüm Bşk.</t>
  </si>
  <si>
    <t>Öğr. Gör. Abdulkadir YILMAZ</t>
  </si>
  <si>
    <t>ONDOKUZ MAYIS ÜNİVERSİTESİ
ÇARŞAMBA TİCARET BORSASI MESLEK YÜKSEKOKULU
BANKA VE SİGORTACILIK PROGRAMI
2020-2021 ÖĞRETİM YILI BAHAR DÖNEMİ HAFTALIK DERS PROGRAMI</t>
  </si>
  <si>
    <t>Mülkiyet Koruma ve Güvenlik Bölümü</t>
  </si>
  <si>
    <t>Dr. Öğretim Üyesi Evren ERGÜN</t>
  </si>
  <si>
    <t>Muhasebe ve Vergi Bölüm Bşk</t>
  </si>
  <si>
    <t>Bilgisayar Teknolojileri Bölüm Bşk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</si>
</sst>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20"/>
      <color theme="0"/>
      <name val="Calibri"/>
      <family val="2"/>
      <charset val="162"/>
      <scheme val="minor"/>
    </font>
    <font>
      <sz val="8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10" fillId="0" borderId="0"/>
    <xf numFmtId="0" fontId="4" fillId="0" borderId="0"/>
  </cellStyleXfs>
  <cellXfs count="209">
    <xf numFmtId="0" fontId="0" fillId="0" borderId="0" xfId="0"/>
    <xf numFmtId="0" fontId="0" fillId="0" borderId="1" xfId="0" applyBorder="1"/>
    <xf numFmtId="0" fontId="3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0" fillId="0" borderId="0" xfId="0" applyNumberFormat="1"/>
    <xf numFmtId="0" fontId="0" fillId="2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ont="1" applyBorder="1"/>
    <xf numFmtId="0" fontId="0" fillId="0" borderId="11" xfId="0" applyBorder="1"/>
    <xf numFmtId="0" fontId="3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0" fillId="0" borderId="10" xfId="0" applyBorder="1"/>
    <xf numFmtId="0" fontId="3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6" xfId="0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vertical="center"/>
    </xf>
    <xf numFmtId="20" fontId="5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20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20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0" xfId="0" applyFont="1" applyAlignment="1">
      <alignment vertical="center" textRotation="90"/>
    </xf>
    <xf numFmtId="0" fontId="7" fillId="0" borderId="0" xfId="0" applyFont="1"/>
    <xf numFmtId="0" fontId="8" fillId="0" borderId="0" xfId="0" applyFont="1"/>
    <xf numFmtId="0" fontId="6" fillId="0" borderId="5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5" xfId="0" applyBorder="1"/>
    <xf numFmtId="0" fontId="0" fillId="0" borderId="26" xfId="0" applyBorder="1"/>
    <xf numFmtId="0" fontId="0" fillId="0" borderId="9" xfId="0" applyBorder="1"/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3" fillId="2" borderId="6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1" xfId="0" applyFont="1" applyBorder="1"/>
    <xf numFmtId="0" fontId="13" fillId="0" borderId="6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11" xfId="0" applyFont="1" applyFill="1" applyBorder="1"/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22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0" fontId="11" fillId="0" borderId="32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2" borderId="30" xfId="0" applyFont="1" applyFill="1" applyBorder="1" applyAlignment="1">
      <alignment horizontal="center" vertical="center"/>
    </xf>
    <xf numFmtId="0" fontId="13" fillId="0" borderId="1" xfId="1" applyFont="1" applyFill="1" applyBorder="1" applyProtection="1">
      <protection locked="0"/>
    </xf>
    <xf numFmtId="0" fontId="11" fillId="0" borderId="33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3" fillId="2" borderId="30" xfId="0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left"/>
      <protection locked="0"/>
    </xf>
    <xf numFmtId="0" fontId="11" fillId="0" borderId="1" xfId="1" applyFont="1" applyBorder="1" applyAlignment="1">
      <alignment horizontal="left" vertical="center"/>
    </xf>
    <xf numFmtId="0" fontId="13" fillId="0" borderId="1" xfId="1" applyFont="1" applyFill="1" applyBorder="1" applyAlignment="1" applyProtection="1">
      <alignment horizontal="justify" wrapText="1"/>
      <protection locked="0"/>
    </xf>
    <xf numFmtId="0" fontId="13" fillId="2" borderId="33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2" fillId="2" borderId="23" xfId="0" applyFont="1" applyFill="1" applyBorder="1" applyAlignment="1">
      <alignment horizontal="left" vertical="center"/>
    </xf>
    <xf numFmtId="0" fontId="11" fillId="0" borderId="15" xfId="0" applyFont="1" applyBorder="1"/>
    <xf numFmtId="0" fontId="11" fillId="0" borderId="14" xfId="0" applyFont="1" applyBorder="1"/>
    <xf numFmtId="0" fontId="11" fillId="0" borderId="14" xfId="0" applyFont="1" applyFill="1" applyBorder="1"/>
    <xf numFmtId="0" fontId="0" fillId="0" borderId="1" xfId="0" applyBorder="1" applyAlignment="1">
      <alignment vertical="center"/>
    </xf>
    <xf numFmtId="0" fontId="11" fillId="0" borderId="16" xfId="0" applyFont="1" applyBorder="1"/>
    <xf numFmtId="1" fontId="11" fillId="0" borderId="1" xfId="0" applyNumberFormat="1" applyFont="1" applyBorder="1" applyAlignment="1">
      <alignment horizontal="center"/>
    </xf>
    <xf numFmtId="0" fontId="11" fillId="0" borderId="1" xfId="2" applyFont="1" applyBorder="1"/>
    <xf numFmtId="0" fontId="11" fillId="0" borderId="18" xfId="0" applyFont="1" applyBorder="1"/>
    <xf numFmtId="0" fontId="13" fillId="2" borderId="11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vertical="center" textRotation="90"/>
    </xf>
    <xf numFmtId="0" fontId="5" fillId="0" borderId="0" xfId="0" applyFont="1"/>
    <xf numFmtId="0" fontId="5" fillId="0" borderId="34" xfId="0" applyFont="1" applyBorder="1" applyAlignment="1">
      <alignment vertical="center" textRotation="90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 textRotation="90"/>
    </xf>
    <xf numFmtId="0" fontId="5" fillId="0" borderId="36" xfId="0" applyFont="1" applyBorder="1" applyAlignment="1">
      <alignment vertical="center"/>
    </xf>
    <xf numFmtId="20" fontId="5" fillId="0" borderId="10" xfId="0" applyNumberFormat="1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35" xfId="0" applyFont="1" applyBorder="1" applyAlignment="1" applyProtection="1">
      <alignment vertical="center"/>
      <protection locked="0"/>
    </xf>
    <xf numFmtId="20" fontId="5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vertical="center"/>
    </xf>
    <xf numFmtId="20" fontId="5" fillId="5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0" borderId="37" xfId="0" applyFont="1" applyBorder="1" applyAlignment="1" applyProtection="1">
      <alignment vertical="center"/>
      <protection locked="0"/>
    </xf>
    <xf numFmtId="0" fontId="6" fillId="6" borderId="1" xfId="0" applyFont="1" applyFill="1" applyBorder="1" applyAlignment="1">
      <alignment vertical="center"/>
    </xf>
    <xf numFmtId="20" fontId="5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 applyProtection="1">
      <alignment vertical="center"/>
      <protection locked="0"/>
    </xf>
    <xf numFmtId="0" fontId="6" fillId="6" borderId="14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vertic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20" fontId="5" fillId="6" borderId="5" xfId="0" applyNumberFormat="1" applyFont="1" applyFill="1" applyBorder="1" applyAlignment="1">
      <alignment vertical="center"/>
    </xf>
    <xf numFmtId="0" fontId="6" fillId="6" borderId="5" xfId="0" applyFont="1" applyFill="1" applyBorder="1" applyAlignment="1" applyProtection="1">
      <alignment vertical="center"/>
      <protection locked="0"/>
    </xf>
    <xf numFmtId="20" fontId="5" fillId="6" borderId="8" xfId="0" applyNumberFormat="1" applyFont="1" applyFill="1" applyBorder="1" applyAlignment="1">
      <alignment vertical="center"/>
    </xf>
    <xf numFmtId="0" fontId="6" fillId="6" borderId="13" xfId="0" applyFont="1" applyFill="1" applyBorder="1" applyAlignment="1" applyProtection="1">
      <alignment vertical="center"/>
      <protection locked="0"/>
    </xf>
    <xf numFmtId="0" fontId="6" fillId="6" borderId="14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6" fillId="6" borderId="15" xfId="0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5" fillId="0" borderId="26" xfId="0" applyFont="1" applyBorder="1" applyAlignment="1">
      <alignment vertical="center" textRotation="90"/>
    </xf>
    <xf numFmtId="0" fontId="5" fillId="0" borderId="26" xfId="0" applyFont="1" applyBorder="1" applyAlignment="1">
      <alignment vertical="center"/>
    </xf>
    <xf numFmtId="0" fontId="15" fillId="0" borderId="1" xfId="0" applyFont="1" applyFill="1" applyBorder="1" applyAlignment="1"/>
    <xf numFmtId="0" fontId="6" fillId="0" borderId="1" xfId="0" applyFont="1" applyBorder="1"/>
    <xf numFmtId="0" fontId="6" fillId="7" borderId="1" xfId="0" applyFont="1" applyFill="1" applyBorder="1" applyAlignment="1">
      <alignment horizontal="left" vertical="top" wrapText="1"/>
    </xf>
    <xf numFmtId="0" fontId="15" fillId="0" borderId="1" xfId="0" applyFont="1" applyBorder="1"/>
    <xf numFmtId="0" fontId="15" fillId="0" borderId="1" xfId="0" applyFont="1" applyFill="1" applyBorder="1" applyAlignment="1">
      <alignment horizontal="justify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0" dropStyle="combo" dx="22" fmlaLink="$L$15" fmlaRange="$L$16:$L$40" noThreeD="1" sel="14" val="5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&#199;M%20BAHAR%20YARIYILI%20DERS%20DA&#286;ILIMI.xlsx#SOSG&#220;VP!A1" TargetMode="External"/><Relationship Id="rId13" Type="http://schemas.openxmlformats.org/officeDocument/2006/relationships/hyperlink" Target="&#199;M%20BAHAR%20YARIYILI%20DERS%20DA&#286;ILIMI.xlsx#&#199;A&#286;RIP!A1" TargetMode="External"/><Relationship Id="rId3" Type="http://schemas.openxmlformats.org/officeDocument/2006/relationships/hyperlink" Target="&#199;M%20BAHAR%20YARIYILI%20DERS%20DA&#286;ILIMI.xlsx#SOSG&#220;V!A1" TargetMode="External"/><Relationship Id="rId7" Type="http://schemas.openxmlformats.org/officeDocument/2006/relationships/hyperlink" Target="&#199;M%20BAHAR%20YARIYILI%20DERS%20DA&#286;ILIMI.xlsx#BANKA2&#214;P!A1" TargetMode="External"/><Relationship Id="rId12" Type="http://schemas.openxmlformats.org/officeDocument/2006/relationships/hyperlink" Target="&#199;M%20BAHAR%20YARIYILI%20DERS%20DA&#286;ILIMI.xlsx#B&#304;LG&#220;VPROG!A1" TargetMode="External"/><Relationship Id="rId2" Type="http://schemas.openxmlformats.org/officeDocument/2006/relationships/hyperlink" Target="&#199;M%20BAHAR%20YARIYILI%20DERS%20DA&#286;ILIMI.xlsx#'BANKA '!A1" TargetMode="External"/><Relationship Id="rId1" Type="http://schemas.openxmlformats.org/officeDocument/2006/relationships/hyperlink" Target="&#199;M%20BAHAR%20YARIYILI%20DERS%20DA&#286;ILIMI.xlsx#&#199;A&#286;RI!A1" TargetMode="External"/><Relationship Id="rId6" Type="http://schemas.openxmlformats.org/officeDocument/2006/relationships/hyperlink" Target="&#199;M%20BAHAR%20YARIYILI%20DERS%20DA&#286;ILIMI.xlsx#B&#304;LG&#220;V!A1" TargetMode="External"/><Relationship Id="rId11" Type="http://schemas.openxmlformats.org/officeDocument/2006/relationships/hyperlink" Target="&#199;M%20BAHAR%20YARIYILI%20DERS%20DA&#286;ILIMI.xlsx#B&#304;LGPROG!A1" TargetMode="External"/><Relationship Id="rId5" Type="http://schemas.openxmlformats.org/officeDocument/2006/relationships/hyperlink" Target="&#199;M%20BAHAR%20YARIYILI%20DERS%20DA&#286;ILIMI.xlsx#B&#304;LPROG!A1" TargetMode="External"/><Relationship Id="rId15" Type="http://schemas.openxmlformats.org/officeDocument/2006/relationships/hyperlink" Target="&#199;M%20BAHAR%20YARIYILI%20DERS%20DA&#286;ILIMI.xlsx#&#214;&#286;RELEMANI!A1" TargetMode="External"/><Relationship Id="rId10" Type="http://schemas.openxmlformats.org/officeDocument/2006/relationships/hyperlink" Target="&#199;M%20BAHAR%20YARIYILI%20DERS%20DA&#286;ILIMI.xlsx#MUHPROG!A1" TargetMode="External"/><Relationship Id="rId4" Type="http://schemas.openxmlformats.org/officeDocument/2006/relationships/hyperlink" Target="&#199;M%20BAHAR%20YARIYILI%20DERS%20DA&#286;ILIMI.xlsx#MUHASEBE!A1" TargetMode="External"/><Relationship Id="rId9" Type="http://schemas.openxmlformats.org/officeDocument/2006/relationships/hyperlink" Target="&#199;M%20BAHAR%20YARIYILI%20DERS%20DA&#286;ILIMI.xlsx#SOSG&#220;V2&#214;P!A1" TargetMode="External"/><Relationship Id="rId14" Type="http://schemas.openxmlformats.org/officeDocument/2006/relationships/hyperlink" Target="&#199;M%20BAHAR%20YARIYILI%20DERS%20DA&#286;ILIMI.xlsx#BANKAP!A1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&#199;M%20BAHAR%20YARIYILI%20DERS%20DA&#286;ILIMI.xlsx#'DERS PROGRAMI'!A1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&#199;M%20BAHAR%20YARIYILI%20DERS%20DA&#286;ILIMI.xlsx#'DERS PROGRAMI'!A1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&#199;M%20BAHAR%20YARIYILI%20DERS%20DA&#286;ILIMI.xlsx#'DERS PROGRAMI'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5</xdr:row>
      <xdr:rowOff>3176</xdr:rowOff>
    </xdr:from>
    <xdr:to>
      <xdr:col>13</xdr:col>
      <xdr:colOff>81599</xdr:colOff>
      <xdr:row>6</xdr:row>
      <xdr:rowOff>117476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5486399" y="1101726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Çağrı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9</xdr:col>
      <xdr:colOff>6349</xdr:colOff>
      <xdr:row>6</xdr:row>
      <xdr:rowOff>184150</xdr:rowOff>
    </xdr:from>
    <xdr:to>
      <xdr:col>13</xdr:col>
      <xdr:colOff>87949</xdr:colOff>
      <xdr:row>8</xdr:row>
      <xdr:rowOff>107950</xdr:rowOff>
    </xdr:to>
    <xdr:sp macro="" textlink="">
      <xdr:nvSpPr>
        <xdr:cNvPr id="4" name="Dikdörtgen 3">
          <a:hlinkClick xmlns:r="http://schemas.openxmlformats.org/officeDocument/2006/relationships" r:id="rId2"/>
        </xdr:cNvPr>
        <xdr:cNvSpPr/>
      </xdr:nvSpPr>
      <xdr:spPr>
        <a:xfrm>
          <a:off x="5492749" y="14732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 baseline="0"/>
            <a:t>Banka Ders ve Hocalarını Gir.</a:t>
          </a:r>
          <a:endParaRPr lang="tr-TR" sz="1100"/>
        </a:p>
      </xdr:txBody>
    </xdr:sp>
    <xdr:clientData/>
  </xdr:twoCellAnchor>
  <xdr:twoCellAnchor>
    <xdr:from>
      <xdr:col>9</xdr:col>
      <xdr:colOff>6350</xdr:colOff>
      <xdr:row>8</xdr:row>
      <xdr:rowOff>184150</xdr:rowOff>
    </xdr:from>
    <xdr:to>
      <xdr:col>13</xdr:col>
      <xdr:colOff>87950</xdr:colOff>
      <xdr:row>10</xdr:row>
      <xdr:rowOff>107950</xdr:rowOff>
    </xdr:to>
    <xdr:sp macro="" textlink="">
      <xdr:nvSpPr>
        <xdr:cNvPr id="5" name="Dikdörtgen 4">
          <a:hlinkClick xmlns:r="http://schemas.openxmlformats.org/officeDocument/2006/relationships" r:id="rId3"/>
        </xdr:cNvPr>
        <xdr:cNvSpPr/>
      </xdr:nvSpPr>
      <xdr:spPr>
        <a:xfrm>
          <a:off x="5492750" y="18542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>
              <a:latin typeface="+mn-lt"/>
              <a:cs typeface="Arial" panose="020B0604020202020204" pitchFamily="34" charset="0"/>
            </a:rPr>
            <a:t>Sosyal</a:t>
          </a:r>
          <a:r>
            <a:rPr lang="tr-TR" sz="1100" baseline="0">
              <a:latin typeface="+mn-lt"/>
              <a:cs typeface="Arial" panose="020B0604020202020204" pitchFamily="34" charset="0"/>
            </a:rPr>
            <a:t> Güvenlik Ders ve Hocalarını Gir</a:t>
          </a:r>
        </a:p>
        <a:p>
          <a:pPr algn="ctr"/>
          <a:endParaRPr lang="tr-TR" sz="1100"/>
        </a:p>
      </xdr:txBody>
    </xdr:sp>
    <xdr:clientData/>
  </xdr:twoCellAnchor>
  <xdr:twoCellAnchor>
    <xdr:from>
      <xdr:col>9</xdr:col>
      <xdr:colOff>6349</xdr:colOff>
      <xdr:row>10</xdr:row>
      <xdr:rowOff>168275</xdr:rowOff>
    </xdr:from>
    <xdr:to>
      <xdr:col>13</xdr:col>
      <xdr:colOff>87949</xdr:colOff>
      <xdr:row>12</xdr:row>
      <xdr:rowOff>92075</xdr:rowOff>
    </xdr:to>
    <xdr:sp macro="" textlink="">
      <xdr:nvSpPr>
        <xdr:cNvPr id="6" name="Dikdörtgen 5">
          <a:hlinkClick xmlns:r="http://schemas.openxmlformats.org/officeDocument/2006/relationships" r:id="rId4"/>
        </xdr:cNvPr>
        <xdr:cNvSpPr/>
      </xdr:nvSpPr>
      <xdr:spPr>
        <a:xfrm>
          <a:off x="5492749" y="2219325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Muhasebe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9</xdr:col>
      <xdr:colOff>12699</xdr:colOff>
      <xdr:row>12</xdr:row>
      <xdr:rowOff>152400</xdr:rowOff>
    </xdr:from>
    <xdr:to>
      <xdr:col>13</xdr:col>
      <xdr:colOff>94299</xdr:colOff>
      <xdr:row>14</xdr:row>
      <xdr:rowOff>76200</xdr:rowOff>
    </xdr:to>
    <xdr:sp macro="" textlink="">
      <xdr:nvSpPr>
        <xdr:cNvPr id="7" name="Dikdörtgen 6">
          <a:hlinkClick xmlns:r="http://schemas.openxmlformats.org/officeDocument/2006/relationships" r:id="rId5"/>
        </xdr:cNvPr>
        <xdr:cNvSpPr/>
      </xdr:nvSpPr>
      <xdr:spPr>
        <a:xfrm>
          <a:off x="5499099" y="258445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Bilgisayar</a:t>
          </a:r>
          <a:r>
            <a:rPr lang="tr-TR" sz="1100" baseline="0"/>
            <a:t> Ders ve Hocalarını Gir</a:t>
          </a:r>
          <a:endParaRPr lang="tr-TR" sz="1100"/>
        </a:p>
      </xdr:txBody>
    </xdr:sp>
    <xdr:clientData/>
  </xdr:twoCellAnchor>
  <xdr:twoCellAnchor>
    <xdr:from>
      <xdr:col>8</xdr:col>
      <xdr:colOff>606425</xdr:colOff>
      <xdr:row>14</xdr:row>
      <xdr:rowOff>136525</xdr:rowOff>
    </xdr:from>
    <xdr:to>
      <xdr:col>13</xdr:col>
      <xdr:colOff>78425</xdr:colOff>
      <xdr:row>16</xdr:row>
      <xdr:rowOff>60325</xdr:rowOff>
    </xdr:to>
    <xdr:sp macro="" textlink="">
      <xdr:nvSpPr>
        <xdr:cNvPr id="8" name="Dikdörtgen 7">
          <a:hlinkClick xmlns:r="http://schemas.openxmlformats.org/officeDocument/2006/relationships" r:id="rId6"/>
        </xdr:cNvPr>
        <xdr:cNvSpPr/>
      </xdr:nvSpPr>
      <xdr:spPr>
        <a:xfrm>
          <a:off x="5483225" y="2949575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Bilgi</a:t>
          </a:r>
          <a:r>
            <a:rPr lang="tr-TR" sz="1100" baseline="0"/>
            <a:t> Güvenliği Ders ve Hocalarına Gir</a:t>
          </a:r>
          <a:endParaRPr lang="tr-TR" sz="1100"/>
        </a:p>
      </xdr:txBody>
    </xdr:sp>
    <xdr:clientData/>
  </xdr:twoCellAnchor>
  <xdr:twoCellAnchor>
    <xdr:from>
      <xdr:col>1</xdr:col>
      <xdr:colOff>0</xdr:colOff>
      <xdr:row>9</xdr:row>
      <xdr:rowOff>9525</xdr:rowOff>
    </xdr:from>
    <xdr:to>
      <xdr:col>6</xdr:col>
      <xdr:colOff>12000</xdr:colOff>
      <xdr:row>10</xdr:row>
      <xdr:rowOff>123825</xdr:rowOff>
    </xdr:to>
    <xdr:sp macro="" textlink="">
      <xdr:nvSpPr>
        <xdr:cNvPr id="9" name="Dikdörtgen 8">
          <a:hlinkClick xmlns:r="http://schemas.openxmlformats.org/officeDocument/2006/relationships" r:id="rId7"/>
        </xdr:cNvPr>
        <xdr:cNvSpPr/>
      </xdr:nvSpPr>
      <xdr:spPr>
        <a:xfrm>
          <a:off x="609600" y="172402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Banka</a:t>
          </a:r>
          <a:r>
            <a:rPr lang="tr-TR" sz="1100" baseline="0"/>
            <a:t> ve Sigortacılık Haftalık Ders Programı İÖ</a:t>
          </a:r>
          <a:endParaRPr lang="tr-TR" sz="1100"/>
        </a:p>
      </xdr:txBody>
    </xdr:sp>
    <xdr:clientData/>
  </xdr:twoCellAnchor>
  <xdr:twoCellAnchor>
    <xdr:from>
      <xdr:col>1</xdr:col>
      <xdr:colOff>0</xdr:colOff>
      <xdr:row>10</xdr:row>
      <xdr:rowOff>180975</xdr:rowOff>
    </xdr:from>
    <xdr:to>
      <xdr:col>6</xdr:col>
      <xdr:colOff>12000</xdr:colOff>
      <xdr:row>12</xdr:row>
      <xdr:rowOff>104775</xdr:rowOff>
    </xdr:to>
    <xdr:sp macro="" textlink="">
      <xdr:nvSpPr>
        <xdr:cNvPr id="10" name="Dikdörtgen 9">
          <a:hlinkClick xmlns:r="http://schemas.openxmlformats.org/officeDocument/2006/relationships" r:id="rId8"/>
        </xdr:cNvPr>
        <xdr:cNvSpPr/>
      </xdr:nvSpPr>
      <xdr:spPr>
        <a:xfrm>
          <a:off x="609600" y="20859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Sosyal</a:t>
          </a:r>
          <a:r>
            <a:rPr lang="tr-TR" sz="1100" baseline="0"/>
            <a:t> Güvenlik  Haftalık Ders Programı</a:t>
          </a:r>
          <a:endParaRPr lang="tr-TR" sz="1100"/>
        </a:p>
      </xdr:txBody>
    </xdr:sp>
    <xdr:clientData/>
  </xdr:twoCellAnchor>
  <xdr:twoCellAnchor>
    <xdr:from>
      <xdr:col>1</xdr:col>
      <xdr:colOff>0</xdr:colOff>
      <xdr:row>12</xdr:row>
      <xdr:rowOff>171450</xdr:rowOff>
    </xdr:from>
    <xdr:to>
      <xdr:col>6</xdr:col>
      <xdr:colOff>12000</xdr:colOff>
      <xdr:row>14</xdr:row>
      <xdr:rowOff>95250</xdr:rowOff>
    </xdr:to>
    <xdr:sp macro="" textlink="">
      <xdr:nvSpPr>
        <xdr:cNvPr id="11" name="Dikdörtgen 10">
          <a:hlinkClick xmlns:r="http://schemas.openxmlformats.org/officeDocument/2006/relationships" r:id="rId9"/>
        </xdr:cNvPr>
        <xdr:cNvSpPr/>
      </xdr:nvSpPr>
      <xdr:spPr>
        <a:xfrm>
          <a:off x="609600" y="245745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Sosyal</a:t>
          </a:r>
          <a:r>
            <a:rPr lang="tr-TR" sz="1100" baseline="0"/>
            <a:t> Güvenlik Ders Haftalık Programı İÖ</a:t>
          </a:r>
          <a:endParaRPr lang="tr-TR" sz="1100"/>
        </a:p>
      </xdr:txBody>
    </xdr:sp>
    <xdr:clientData/>
  </xdr:twoCellAnchor>
  <xdr:twoCellAnchor>
    <xdr:from>
      <xdr:col>0</xdr:col>
      <xdr:colOff>600075</xdr:colOff>
      <xdr:row>14</xdr:row>
      <xdr:rowOff>161925</xdr:rowOff>
    </xdr:from>
    <xdr:to>
      <xdr:col>6</xdr:col>
      <xdr:colOff>2475</xdr:colOff>
      <xdr:row>16</xdr:row>
      <xdr:rowOff>85725</xdr:rowOff>
    </xdr:to>
    <xdr:sp macro="" textlink="">
      <xdr:nvSpPr>
        <xdr:cNvPr id="12" name="Dikdörtgen 11">
          <a:hlinkClick xmlns:r="http://schemas.openxmlformats.org/officeDocument/2006/relationships" r:id="rId10"/>
        </xdr:cNvPr>
        <xdr:cNvSpPr/>
      </xdr:nvSpPr>
      <xdr:spPr>
        <a:xfrm>
          <a:off x="600075" y="282892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Muhasebe Programı</a:t>
          </a:r>
          <a:r>
            <a:rPr lang="tr-TR" sz="1100" baseline="0"/>
            <a:t>  Haftalık Ders Programı</a:t>
          </a:r>
          <a:endParaRPr lang="tr-TR" sz="1100"/>
        </a:p>
      </xdr:txBody>
    </xdr:sp>
    <xdr:clientData/>
  </xdr:twoCellAnchor>
  <xdr:twoCellAnchor>
    <xdr:from>
      <xdr:col>0</xdr:col>
      <xdr:colOff>590550</xdr:colOff>
      <xdr:row>16</xdr:row>
      <xdr:rowOff>152400</xdr:rowOff>
    </xdr:from>
    <xdr:to>
      <xdr:col>5</xdr:col>
      <xdr:colOff>602550</xdr:colOff>
      <xdr:row>18</xdr:row>
      <xdr:rowOff>76200</xdr:rowOff>
    </xdr:to>
    <xdr:sp macro="" textlink="">
      <xdr:nvSpPr>
        <xdr:cNvPr id="13" name="Dikdörtgen 12">
          <a:hlinkClick xmlns:r="http://schemas.openxmlformats.org/officeDocument/2006/relationships" r:id="rId11"/>
        </xdr:cNvPr>
        <xdr:cNvSpPr/>
      </xdr:nvSpPr>
      <xdr:spPr>
        <a:xfrm>
          <a:off x="590550" y="320040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Bilgisayar</a:t>
          </a:r>
          <a:r>
            <a:rPr lang="tr-TR" sz="1100" baseline="0"/>
            <a:t> Programcılğı Haftalık Ders Programı</a:t>
          </a:r>
          <a:endParaRPr lang="tr-TR" sz="1100"/>
        </a:p>
      </xdr:txBody>
    </xdr:sp>
    <xdr:clientData/>
  </xdr:twoCellAnchor>
  <xdr:twoCellAnchor>
    <xdr:from>
      <xdr:col>0</xdr:col>
      <xdr:colOff>590550</xdr:colOff>
      <xdr:row>18</xdr:row>
      <xdr:rowOff>142875</xdr:rowOff>
    </xdr:from>
    <xdr:to>
      <xdr:col>5</xdr:col>
      <xdr:colOff>602550</xdr:colOff>
      <xdr:row>20</xdr:row>
      <xdr:rowOff>66675</xdr:rowOff>
    </xdr:to>
    <xdr:sp macro="" textlink="">
      <xdr:nvSpPr>
        <xdr:cNvPr id="14" name="Dikdörtgen 13">
          <a:hlinkClick xmlns:r="http://schemas.openxmlformats.org/officeDocument/2006/relationships" r:id="rId12"/>
        </xdr:cNvPr>
        <xdr:cNvSpPr/>
      </xdr:nvSpPr>
      <xdr:spPr>
        <a:xfrm>
          <a:off x="590550" y="35718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Bilgi</a:t>
          </a:r>
          <a:r>
            <a:rPr lang="tr-TR" sz="1100" baseline="0"/>
            <a:t> Güvenliği Haftalık Ders Programı</a:t>
          </a:r>
          <a:endParaRPr lang="tr-TR" sz="1100"/>
        </a:p>
      </xdr:txBody>
    </xdr:sp>
    <xdr:clientData/>
  </xdr:twoCellAnchor>
  <xdr:twoCellAnchor>
    <xdr:from>
      <xdr:col>0</xdr:col>
      <xdr:colOff>600074</xdr:colOff>
      <xdr:row>5</xdr:row>
      <xdr:rowOff>28575</xdr:rowOff>
    </xdr:from>
    <xdr:to>
      <xdr:col>6</xdr:col>
      <xdr:colOff>2474</xdr:colOff>
      <xdr:row>6</xdr:row>
      <xdr:rowOff>142875</xdr:rowOff>
    </xdr:to>
    <xdr:sp macro="" textlink="">
      <xdr:nvSpPr>
        <xdr:cNvPr id="15" name="Dikdörtgen 14">
          <a:hlinkClick xmlns:r="http://schemas.openxmlformats.org/officeDocument/2006/relationships" r:id="rId13"/>
        </xdr:cNvPr>
        <xdr:cNvSpPr/>
      </xdr:nvSpPr>
      <xdr:spPr>
        <a:xfrm>
          <a:off x="600074" y="981075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Çağrı</a:t>
          </a:r>
          <a:r>
            <a:rPr lang="tr-TR" sz="1100" baseline="0"/>
            <a:t> Merkezi  Hizmetleri Haftalık Ders Programı</a:t>
          </a:r>
          <a:endParaRPr lang="tr-TR" sz="1100"/>
        </a:p>
      </xdr:txBody>
    </xdr:sp>
    <xdr:clientData/>
  </xdr:twoCellAnchor>
  <xdr:twoCellAnchor>
    <xdr:from>
      <xdr:col>0</xdr:col>
      <xdr:colOff>609599</xdr:colOff>
      <xdr:row>7</xdr:row>
      <xdr:rowOff>19050</xdr:rowOff>
    </xdr:from>
    <xdr:to>
      <xdr:col>6</xdr:col>
      <xdr:colOff>11999</xdr:colOff>
      <xdr:row>8</xdr:row>
      <xdr:rowOff>133350</xdr:rowOff>
    </xdr:to>
    <xdr:sp macro="" textlink="">
      <xdr:nvSpPr>
        <xdr:cNvPr id="17" name="Dikdörtgen 16">
          <a:hlinkClick xmlns:r="http://schemas.openxmlformats.org/officeDocument/2006/relationships" r:id="rId14"/>
        </xdr:cNvPr>
        <xdr:cNvSpPr/>
      </xdr:nvSpPr>
      <xdr:spPr>
        <a:xfrm>
          <a:off x="609599" y="1352550"/>
          <a:ext cx="306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Banka</a:t>
          </a:r>
          <a:r>
            <a:rPr lang="tr-TR" sz="1100" baseline="0"/>
            <a:t> ve Sigortacılık Haftalık Ders Programı</a:t>
          </a:r>
          <a:endParaRPr lang="tr-TR" sz="1100"/>
        </a:p>
      </xdr:txBody>
    </xdr:sp>
    <xdr:clientData/>
  </xdr:twoCellAnchor>
  <xdr:twoCellAnchor>
    <xdr:from>
      <xdr:col>9</xdr:col>
      <xdr:colOff>0</xdr:colOff>
      <xdr:row>17</xdr:row>
      <xdr:rowOff>133350</xdr:rowOff>
    </xdr:from>
    <xdr:to>
      <xdr:col>13</xdr:col>
      <xdr:colOff>81600</xdr:colOff>
      <xdr:row>19</xdr:row>
      <xdr:rowOff>57150</xdr:rowOff>
    </xdr:to>
    <xdr:sp macro="" textlink="">
      <xdr:nvSpPr>
        <xdr:cNvPr id="16" name="Dikdörtgen 15">
          <a:hlinkClick xmlns:r="http://schemas.openxmlformats.org/officeDocument/2006/relationships" r:id="rId15"/>
        </xdr:cNvPr>
        <xdr:cNvSpPr/>
      </xdr:nvSpPr>
      <xdr:spPr>
        <a:xfrm>
          <a:off x="5486400" y="3517900"/>
          <a:ext cx="252000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Öğretim</a:t>
          </a:r>
          <a:r>
            <a:rPr lang="tr-TR" sz="1100" baseline="0"/>
            <a:t> Elemanları Kişisel Programları</a:t>
          </a:r>
          <a:endParaRPr lang="tr-T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71438</xdr:colOff>
      <xdr:row>1</xdr:row>
      <xdr:rowOff>15875</xdr:rowOff>
    </xdr:from>
    <xdr:to>
      <xdr:col>13</xdr:col>
      <xdr:colOff>20638</xdr:colOff>
      <xdr:row>3</xdr:row>
      <xdr:rowOff>50800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8707438" y="650875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103187</xdr:colOff>
      <xdr:row>0</xdr:row>
      <xdr:rowOff>79375</xdr:rowOff>
    </xdr:from>
    <xdr:to>
      <xdr:col>2</xdr:col>
      <xdr:colOff>293688</xdr:colOff>
      <xdr:row>0</xdr:row>
      <xdr:rowOff>605530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9375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55562</xdr:colOff>
      <xdr:row>3</xdr:row>
      <xdr:rowOff>23813</xdr:rowOff>
    </xdr:from>
    <xdr:to>
      <xdr:col>14</xdr:col>
      <xdr:colOff>4762</xdr:colOff>
      <xdr:row>5</xdr:row>
      <xdr:rowOff>58738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8509000" y="642938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103187</xdr:colOff>
      <xdr:row>1</xdr:row>
      <xdr:rowOff>71437</xdr:rowOff>
    </xdr:from>
    <xdr:to>
      <xdr:col>2</xdr:col>
      <xdr:colOff>293688</xdr:colOff>
      <xdr:row>1</xdr:row>
      <xdr:rowOff>597592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1437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39686</xdr:colOff>
      <xdr:row>1</xdr:row>
      <xdr:rowOff>15875</xdr:rowOff>
    </xdr:from>
    <xdr:to>
      <xdr:col>12</xdr:col>
      <xdr:colOff>600075</xdr:colOff>
      <xdr:row>3</xdr:row>
      <xdr:rowOff>50800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8620124" y="650875"/>
          <a:ext cx="1171576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79374</xdr:colOff>
      <xdr:row>0</xdr:row>
      <xdr:rowOff>55562</xdr:rowOff>
    </xdr:from>
    <xdr:to>
      <xdr:col>2</xdr:col>
      <xdr:colOff>269875</xdr:colOff>
      <xdr:row>0</xdr:row>
      <xdr:rowOff>581717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55562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</xdr:colOff>
      <xdr:row>2</xdr:row>
      <xdr:rowOff>7937</xdr:rowOff>
    </xdr:from>
    <xdr:to>
      <xdr:col>13</xdr:col>
      <xdr:colOff>584200</xdr:colOff>
      <xdr:row>4</xdr:row>
      <xdr:rowOff>42862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8913812" y="801687"/>
          <a:ext cx="1171576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87312</xdr:colOff>
      <xdr:row>1</xdr:row>
      <xdr:rowOff>182563</xdr:rowOff>
    </xdr:from>
    <xdr:to>
      <xdr:col>2</xdr:col>
      <xdr:colOff>277813</xdr:colOff>
      <xdr:row>1</xdr:row>
      <xdr:rowOff>708718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82563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79375</xdr:colOff>
      <xdr:row>1</xdr:row>
      <xdr:rowOff>15875</xdr:rowOff>
    </xdr:from>
    <xdr:to>
      <xdr:col>14</xdr:col>
      <xdr:colOff>28575</xdr:colOff>
      <xdr:row>3</xdr:row>
      <xdr:rowOff>50800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8691563" y="690563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95249</xdr:colOff>
      <xdr:row>0</xdr:row>
      <xdr:rowOff>103188</xdr:rowOff>
    </xdr:from>
    <xdr:to>
      <xdr:col>2</xdr:col>
      <xdr:colOff>285750</xdr:colOff>
      <xdr:row>0</xdr:row>
      <xdr:rowOff>629343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87" y="103188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1</xdr:row>
      <xdr:rowOff>39687</xdr:rowOff>
    </xdr:from>
    <xdr:to>
      <xdr:col>14</xdr:col>
      <xdr:colOff>12700</xdr:colOff>
      <xdr:row>3</xdr:row>
      <xdr:rowOff>74612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8516938" y="642937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103187</xdr:colOff>
      <xdr:row>0</xdr:row>
      <xdr:rowOff>39687</xdr:rowOff>
    </xdr:from>
    <xdr:to>
      <xdr:col>2</xdr:col>
      <xdr:colOff>293688</xdr:colOff>
      <xdr:row>0</xdr:row>
      <xdr:rowOff>565842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9687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71437</xdr:colOff>
      <xdr:row>1</xdr:row>
      <xdr:rowOff>39689</xdr:rowOff>
    </xdr:from>
    <xdr:to>
      <xdr:col>13</xdr:col>
      <xdr:colOff>20637</xdr:colOff>
      <xdr:row>3</xdr:row>
      <xdr:rowOff>74614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8540750" y="690564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95249</xdr:colOff>
      <xdr:row>0</xdr:row>
      <xdr:rowOff>87313</xdr:rowOff>
    </xdr:from>
    <xdr:to>
      <xdr:col>2</xdr:col>
      <xdr:colOff>285750</xdr:colOff>
      <xdr:row>0</xdr:row>
      <xdr:rowOff>613468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87" y="87313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1</xdr:row>
      <xdr:rowOff>19049</xdr:rowOff>
    </xdr:from>
    <xdr:to>
      <xdr:col>9</xdr:col>
      <xdr:colOff>266699</xdr:colOff>
      <xdr:row>2</xdr:row>
      <xdr:rowOff>104775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7038974" y="962024"/>
          <a:ext cx="1457325" cy="2857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Ana</a:t>
          </a:r>
          <a:r>
            <a:rPr lang="tr-TR" sz="1100" baseline="0"/>
            <a:t> Ekrana Geri Dön</a:t>
          </a:r>
          <a:endParaRPr lang="tr-T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19050</xdr:rowOff>
    </xdr:from>
    <xdr:to>
      <xdr:col>10</xdr:col>
      <xdr:colOff>0</xdr:colOff>
      <xdr:row>2</xdr:row>
      <xdr:rowOff>323850</xdr:rowOff>
    </xdr:to>
    <xdr:sp macro="" textlink="">
      <xdr:nvSpPr>
        <xdr:cNvPr id="5" name="Dikdörtgen 4">
          <a:hlinkClick xmlns:r="http://schemas.openxmlformats.org/officeDocument/2006/relationships" r:id="rId1"/>
        </xdr:cNvPr>
        <xdr:cNvSpPr/>
      </xdr:nvSpPr>
      <xdr:spPr>
        <a:xfrm>
          <a:off x="8724900" y="1304925"/>
          <a:ext cx="11715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2</xdr:row>
      <xdr:rowOff>19050</xdr:rowOff>
    </xdr:from>
    <xdr:to>
      <xdr:col>9</xdr:col>
      <xdr:colOff>428625</xdr:colOff>
      <xdr:row>2</xdr:row>
      <xdr:rowOff>323850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8791575" y="1162050"/>
          <a:ext cx="141922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9525</xdr:rowOff>
    </xdr:from>
    <xdr:to>
      <xdr:col>8</xdr:col>
      <xdr:colOff>552450</xdr:colOff>
      <xdr:row>2</xdr:row>
      <xdr:rowOff>314325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7410450" y="1152525"/>
          <a:ext cx="180022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</xdr:row>
      <xdr:rowOff>0</xdr:rowOff>
    </xdr:from>
    <xdr:to>
      <xdr:col>10</xdr:col>
      <xdr:colOff>19050</xdr:colOff>
      <xdr:row>2</xdr:row>
      <xdr:rowOff>304800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8267700" y="971550"/>
          <a:ext cx="116205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57150</xdr:colOff>
      <xdr:row>1</xdr:row>
      <xdr:rowOff>304800</xdr:rowOff>
    </xdr:to>
    <xdr:sp macro="" textlink="">
      <xdr:nvSpPr>
        <xdr:cNvPr id="3" name="Dikdörtgen 2">
          <a:hlinkClick xmlns:r="http://schemas.openxmlformats.org/officeDocument/2006/relationships" r:id="rId1"/>
        </xdr:cNvPr>
        <xdr:cNvSpPr/>
      </xdr:nvSpPr>
      <xdr:spPr>
        <a:xfrm>
          <a:off x="6943725" y="1143000"/>
          <a:ext cx="1162050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2</xdr:row>
          <xdr:rowOff>142875</xdr:rowOff>
        </xdr:from>
        <xdr:to>
          <xdr:col>8</xdr:col>
          <xdr:colOff>381000</xdr:colOff>
          <xdr:row>3</xdr:row>
          <xdr:rowOff>219075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1</xdr:col>
      <xdr:colOff>246062</xdr:colOff>
      <xdr:row>0</xdr:row>
      <xdr:rowOff>79376</xdr:rowOff>
    </xdr:from>
    <xdr:to>
      <xdr:col>3</xdr:col>
      <xdr:colOff>380999</xdr:colOff>
      <xdr:row>3</xdr:row>
      <xdr:rowOff>153094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" y="79376"/>
          <a:ext cx="635000" cy="64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531812</xdr:colOff>
      <xdr:row>5</xdr:row>
      <xdr:rowOff>119062</xdr:rowOff>
    </xdr:from>
    <xdr:to>
      <xdr:col>14</xdr:col>
      <xdr:colOff>238125</xdr:colOff>
      <xdr:row>7</xdr:row>
      <xdr:rowOff>119062</xdr:rowOff>
    </xdr:to>
    <xdr:sp macro="" textlink="">
      <xdr:nvSpPr>
        <xdr:cNvPr id="2" name="Dikdörtgen 1">
          <a:hlinkClick xmlns:r="http://schemas.openxmlformats.org/officeDocument/2006/relationships" r:id="rId2"/>
        </xdr:cNvPr>
        <xdr:cNvSpPr/>
      </xdr:nvSpPr>
      <xdr:spPr>
        <a:xfrm>
          <a:off x="6286500" y="1095375"/>
          <a:ext cx="1539875" cy="269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ANA</a:t>
          </a:r>
          <a:r>
            <a:rPr lang="tr-TR" sz="1100" baseline="0"/>
            <a:t> EKRANA DÖN</a:t>
          </a:r>
        </a:p>
        <a:p>
          <a:pPr algn="l"/>
          <a:endParaRPr lang="tr-T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341312</xdr:colOff>
      <xdr:row>1</xdr:row>
      <xdr:rowOff>47625</xdr:rowOff>
    </xdr:from>
    <xdr:to>
      <xdr:col>14</xdr:col>
      <xdr:colOff>289378</xdr:colOff>
      <xdr:row>3</xdr:row>
      <xdr:rowOff>80282</xdr:rowOff>
    </xdr:to>
    <xdr:sp macro="" textlink="">
      <xdr:nvSpPr>
        <xdr:cNvPr id="2" name="Dikdörtgen 1">
          <a:hlinkClick xmlns:r="http://schemas.openxmlformats.org/officeDocument/2006/relationships" r:id="rId1"/>
        </xdr:cNvPr>
        <xdr:cNvSpPr/>
      </xdr:nvSpPr>
      <xdr:spPr>
        <a:xfrm>
          <a:off x="8794750" y="658813"/>
          <a:ext cx="1170441" cy="3025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/>
            <a:t>Ana</a:t>
          </a:r>
          <a:r>
            <a:rPr lang="tr-TR" sz="1100" baseline="0"/>
            <a:t> Ekrana Dön</a:t>
          </a:r>
          <a:endParaRPr lang="tr-TR" sz="1100"/>
        </a:p>
      </xdr:txBody>
    </xdr:sp>
    <xdr:clientData/>
  </xdr:twoCellAnchor>
  <xdr:twoCellAnchor editAs="oneCell">
    <xdr:from>
      <xdr:col>1</xdr:col>
      <xdr:colOff>87312</xdr:colOff>
      <xdr:row>0</xdr:row>
      <xdr:rowOff>63500</xdr:rowOff>
    </xdr:from>
    <xdr:to>
      <xdr:col>2</xdr:col>
      <xdr:colOff>277813</xdr:colOff>
      <xdr:row>0</xdr:row>
      <xdr:rowOff>589655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531813" cy="52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"/>
  <sheetViews>
    <sheetView zoomScale="150" zoomScaleNormal="150" workbookViewId="0">
      <selection activeCell="O31" sqref="O31"/>
    </sheetView>
  </sheetViews>
  <sheetFormatPr defaultRowHeight="15" x14ac:dyDescent="0.25"/>
  <cols>
    <col min="1" max="16384" width="9.140625" style="128"/>
  </cols>
  <sheetData>
    <row r="3" spans="2:11" ht="26.25" x14ac:dyDescent="0.4">
      <c r="B3" s="175" t="s">
        <v>190</v>
      </c>
      <c r="C3" s="175"/>
      <c r="D3" s="175"/>
      <c r="E3" s="175"/>
      <c r="F3" s="175"/>
      <c r="G3" s="175"/>
      <c r="H3" s="175"/>
      <c r="I3" s="175"/>
      <c r="J3" s="175"/>
      <c r="K3" s="175"/>
    </row>
  </sheetData>
  <mergeCells count="1">
    <mergeCell ref="B3:K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48"/>
  <sheetViews>
    <sheetView zoomScale="120" zoomScaleNormal="120" workbookViewId="0">
      <selection activeCell="O31" sqref="O31"/>
    </sheetView>
  </sheetViews>
  <sheetFormatPr defaultRowHeight="15" x14ac:dyDescent="0.25"/>
  <cols>
    <col min="1" max="1" width="2.42578125" style="51" customWidth="1"/>
    <col min="2" max="2" width="5.140625" style="52" customWidth="1"/>
    <col min="3" max="3" width="2.42578125" style="52" customWidth="1"/>
    <col min="4" max="4" width="7.140625" style="53" customWidth="1"/>
    <col min="5" max="5" width="26.28515625" style="53" customWidth="1"/>
    <col min="6" max="6" width="2.140625" style="53" customWidth="1"/>
    <col min="7" max="7" width="5.140625" style="53" customWidth="1"/>
    <col min="8" max="8" width="6" style="53" customWidth="1"/>
    <col min="9" max="9" width="29.7109375" style="53" customWidth="1"/>
    <col min="10" max="10" width="9.140625" style="53"/>
    <col min="11" max="11" width="0" style="53" hidden="1" customWidth="1"/>
    <col min="12" max="12" width="25.5703125" style="53" hidden="1" customWidth="1"/>
    <col min="13" max="16384" width="9.140625" style="53"/>
  </cols>
  <sheetData>
    <row r="2" spans="1:12" x14ac:dyDescent="0.25">
      <c r="E2" s="195" t="s">
        <v>232</v>
      </c>
      <c r="F2" s="195"/>
      <c r="G2" s="195"/>
      <c r="H2" s="195"/>
      <c r="I2" s="195"/>
    </row>
    <row r="4" spans="1:12" s="39" customFormat="1" ht="21" customHeight="1" x14ac:dyDescent="0.2">
      <c r="A4" s="202" t="s">
        <v>231</v>
      </c>
      <c r="B4" s="203"/>
      <c r="C4" s="203"/>
      <c r="D4" s="203"/>
      <c r="E4" s="203"/>
      <c r="F4" s="203"/>
      <c r="G4" s="203"/>
      <c r="H4" s="203"/>
      <c r="I4" s="203"/>
      <c r="L4" s="90" t="str">
        <f>INDEX(L16:L40,L15)</f>
        <v>Öğr. Gör. Serkan VARAN</v>
      </c>
    </row>
    <row r="5" spans="1:12" s="40" customFormat="1" ht="11.1" customHeight="1" thickBot="1" x14ac:dyDescent="0.3">
      <c r="A5" s="166"/>
      <c r="B5" s="167" t="s">
        <v>51</v>
      </c>
      <c r="C5" s="167"/>
      <c r="D5" s="167" t="s">
        <v>44</v>
      </c>
      <c r="E5" s="167" t="s">
        <v>45</v>
      </c>
      <c r="F5" s="166"/>
      <c r="G5" s="167" t="s">
        <v>52</v>
      </c>
      <c r="H5" s="167" t="s">
        <v>44</v>
      </c>
      <c r="I5" s="167" t="s">
        <v>45</v>
      </c>
    </row>
    <row r="6" spans="1:12" s="44" customFormat="1" ht="11.1" customHeight="1" x14ac:dyDescent="0.25">
      <c r="A6" s="196" t="s">
        <v>46</v>
      </c>
      <c r="B6" s="41">
        <v>0.375</v>
      </c>
      <c r="C6" s="199" t="s">
        <v>46</v>
      </c>
      <c r="D6" s="54" t="str">
        <f>IF($L$4='Çağrı Merkezi'!$E3,'Çağrı Merkezi'!C3,IF($L$4=Bankacılık!$E3,Bankacılık!C3,IF($L$4='Sosyal Güvenlik'!$E3,'Sosyal Güvenlik'!C3,IF($L$4=' Muhasebe Programı'!$E3,' Muhasebe Programı'!C3,IF($L$4='Bilgisayar Programcılığı'!$E3,'Bilgisayar Programcılığı'!C3,IF($L$4='Bilgi Güvenliği'!$E3,'Bilgi Güvenliği'!C3,IF($L$4='Çağrı Merkezi'!$J3,'Çağrı Merkezi'!H3,IF($L$4=Bankacılık!$J3,Bankacılık!H3,IF($L$4='Sosyal Güvenlik'!$J3,'Sosyal Güvenlik'!H3,IF($L$4=' Muhasebe Programı'!$J3,' Muhasebe Programı'!H3,IF($L$4='Bilgisayar Programcılığı'!$J3,'Bilgisayar Programcılığı'!H3,IF($L$4='Bilgi Güvenliği'!$J3,'Bilgi Güvenliği'!H3," "))))))))))))</f>
        <v>MUV112</v>
      </c>
      <c r="E6" s="54" t="str">
        <f>IF($L$4='Çağrı Merkezi'!$E3,'Çağrı Merkezi'!D3,IF($L$4=Bankacılık!$E3,Bankacılık!D3,IF($L$4='Sosyal Güvenlik'!$E3,'Sosyal Güvenlik'!D3,IF($L$4=' Muhasebe Programı'!$E3,' Muhasebe Programı'!D3,IF($L$4='Bilgisayar Programcılığı'!$E3,'Bilgisayar Programcılığı'!D3,IF($L$4='Bilgi Güvenliği'!$E3,'Bilgi Güvenliği'!D3,IF($L$4='Çağrı Merkezi'!$J3,'Çağrı Merkezi'!I3,IF($L$4=Bankacılık!$J3,Bankacılık!I3,IF($L$4='Sosyal Güvenlik'!$J3,'Sosyal Güvenlik'!I3,IF($L$4=' Muhasebe Programı'!$J3,' Muhasebe Programı'!I3,IF($L$4='Bilgisayar Programcılığı'!$J3,'Bilgisayar Programcılığı'!I3,IF($L$4='Bilgi Güvenliği'!$J3,'Bilgi Güvenliği'!I3," "))))))))))))</f>
        <v>Ofis Programları-II</v>
      </c>
      <c r="F6" s="199" t="s">
        <v>46</v>
      </c>
      <c r="G6" s="158">
        <v>0.70833333333333337</v>
      </c>
      <c r="H6" s="159" t="str">
        <f>IF($L$4='Bankacılık İÖ'!$E5,'Bankacılık İÖ'!C5,IF($L$4='Sosyal Güvenlik İÖ'!$E4,'Sosyal Güvenlik İÖ'!C4,IF($L$4='Bankacılık İÖ'!$J5,'Bankacılık İÖ'!H5,IF($L$4='Sosyal Güvenlik İÖ'!$J4,'Sosyal Güvenlik İÖ'!H4," "))))</f>
        <v xml:space="preserve"> </v>
      </c>
      <c r="I6" s="161" t="str">
        <f>IF($L$4='Bankacılık İÖ'!$E5,'Bankacılık İÖ'!D5,IF($L$4='Sosyal Güvenlik İÖ'!$E4,'Sosyal Güvenlik İÖ'!D4,IF($L$4='Bankacılık İÖ'!$J5,'Bankacılık İÖ'!I5,IF($L$4='Sosyal Güvenlik İÖ'!$J4,'Sosyal Güvenlik İÖ'!I4," "))))</f>
        <v xml:space="preserve"> </v>
      </c>
    </row>
    <row r="7" spans="1:12" s="44" customFormat="1" ht="11.1" customHeight="1" x14ac:dyDescent="0.25">
      <c r="A7" s="197"/>
      <c r="B7" s="45">
        <v>0.41666666666666669</v>
      </c>
      <c r="C7" s="200"/>
      <c r="D7" s="55" t="str">
        <f>IF($L$4='Çağrı Merkezi'!$E4,'Çağrı Merkezi'!C4,IF($L$4=Bankacılık!$E4,Bankacılık!C4,IF($L$4='Sosyal Güvenlik'!$E4,'Sosyal Güvenlik'!C4,IF($L$4=' Muhasebe Programı'!$E4,' Muhasebe Programı'!C4,IF($L$4='Bilgisayar Programcılığı'!$E4,'Bilgisayar Programcılığı'!C4,IF($L$4='Bilgi Güvenliği'!$E4,'Bilgi Güvenliği'!C4,IF($L$4='Çağrı Merkezi'!$J4,'Çağrı Merkezi'!H4,IF($L$4=Bankacılık!$J4,Bankacılık!H4,IF($L$4='Sosyal Güvenlik'!$J4,'Sosyal Güvenlik'!H4,IF($L$4=' Muhasebe Programı'!$J4,' Muhasebe Programı'!H4,IF($L$4='Bilgisayar Programcılığı'!$J4,'Bilgisayar Programcılığı'!H4,IF($L$4='Bilgi Güvenliği'!$J4,'Bilgi Güvenliği'!H4," "))))))))))))</f>
        <v>MUV112</v>
      </c>
      <c r="E7" s="55" t="str">
        <f>IF($L$4='Çağrı Merkezi'!$E4,'Çağrı Merkezi'!D4,IF($L$4=Bankacılık!$E4,Bankacılık!D4,IF($L$4='Sosyal Güvenlik'!$E4,'Sosyal Güvenlik'!D4,IF($L$4=' Muhasebe Programı'!$E4,' Muhasebe Programı'!D4,IF($L$4='Bilgisayar Programcılığı'!$E4,'Bilgisayar Programcılığı'!D4,IF($L$4='Bilgi Güvenliği'!$E4,'Bilgi Güvenliği'!D4,IF($L$4='Çağrı Merkezi'!$J4,'Çağrı Merkezi'!I4,IF($L$4=Bankacılık!$J4,Bankacılık!I4,IF($L$4='Sosyal Güvenlik'!$J4,'Sosyal Güvenlik'!I4,IF($L$4=' Muhasebe Programı'!$J4,' Muhasebe Programı'!I4,IF($L$4='Bilgisayar Programcılığı'!$J4,'Bilgisayar Programcılığı'!I4,IF($L$4='Bilgi Güvenliği'!$J4,'Bilgi Güvenliği'!I4," "))))))))))))</f>
        <v>Ofis Programları-II</v>
      </c>
      <c r="F7" s="200"/>
      <c r="G7" s="149">
        <v>0.75</v>
      </c>
      <c r="H7" s="150" t="str">
        <f>IF($L$4='Bankacılık İÖ'!$E6,'Bankacılık İÖ'!C6,IF($L$4='Sosyal Güvenlik İÖ'!$E5,'Sosyal Güvenlik İÖ'!C5,IF($L$4='Bankacılık İÖ'!$J6,'Bankacılık İÖ'!H6,IF($L$4='Sosyal Güvenlik İÖ'!$J5,'Sosyal Güvenlik İÖ'!H5," "))))</f>
        <v xml:space="preserve"> </v>
      </c>
      <c r="I7" s="162" t="str">
        <f>IF($L$4='Bankacılık İÖ'!$E6,'Bankacılık İÖ'!D6,IF($L$4='Sosyal Güvenlik İÖ'!$E5,'Sosyal Güvenlik İÖ'!D5,IF($L$4='Bankacılık İÖ'!$J6,'Bankacılık İÖ'!I6,IF($L$4='Sosyal Güvenlik İÖ'!$J5,'Sosyal Güvenlik İÖ'!I5," "))))</f>
        <v xml:space="preserve"> </v>
      </c>
    </row>
    <row r="8" spans="1:12" s="44" customFormat="1" ht="11.1" customHeight="1" x14ac:dyDescent="0.25">
      <c r="A8" s="197"/>
      <c r="B8" s="45">
        <v>0.45833333333333331</v>
      </c>
      <c r="C8" s="200"/>
      <c r="D8" s="55" t="str">
        <f>IF($L$4='Çağrı Merkezi'!$E5,'Çağrı Merkezi'!C5,IF($L$4=Bankacılık!$E5,Bankacılık!C5,IF($L$4='Sosyal Güvenlik'!$E5,'Sosyal Güvenlik'!C5,IF($L$4=' Muhasebe Programı'!$E5,' Muhasebe Programı'!C5,IF($L$4='Bilgisayar Programcılığı'!$E5,'Bilgisayar Programcılığı'!C5,IF($L$4='Bilgi Güvenliği'!$E5,'Bilgi Güvenliği'!C5,IF($L$4='Çağrı Merkezi'!$J5,'Çağrı Merkezi'!H5,IF($L$4=Bankacılık!$J5,Bankacılık!H5,IF($L$4='Sosyal Güvenlik'!$J5,'Sosyal Güvenlik'!H5,IF($L$4=' Muhasebe Programı'!$J5,' Muhasebe Programı'!H5,IF($L$4='Bilgisayar Programcılığı'!$J5,'Bilgisayar Programcılığı'!H5,IF($L$4='Bilgi Güvenliği'!$J5,'Bilgi Güvenliği'!H5," "))))))))))))</f>
        <v>MUV112</v>
      </c>
      <c r="E8" s="55" t="str">
        <f>IF($L$4='Çağrı Merkezi'!$E5,'Çağrı Merkezi'!D5,IF($L$4=Bankacılık!$E5,Bankacılık!D5,IF($L$4='Sosyal Güvenlik'!$E5,'Sosyal Güvenlik'!D5,IF($L$4=' Muhasebe Programı'!$E5,' Muhasebe Programı'!D5,IF($L$4='Bilgisayar Programcılığı'!$E5,'Bilgisayar Programcılığı'!D5,IF($L$4='Bilgi Güvenliği'!$E5,'Bilgi Güvenliği'!D5,IF($L$4='Çağrı Merkezi'!$J5,'Çağrı Merkezi'!I5,IF($L$4=Bankacılık!$J5,Bankacılık!I5,IF($L$4='Sosyal Güvenlik'!$J5,'Sosyal Güvenlik'!I5,IF($L$4=' Muhasebe Programı'!$J5,' Muhasebe Programı'!I5,IF($L$4='Bilgisayar Programcılığı'!$J5,'Bilgisayar Programcılığı'!I5,IF($L$4='Bilgi Güvenliği'!$J5,'Bilgi Güvenliği'!I5," "))))))))))))</f>
        <v>Ofis Programları-II</v>
      </c>
      <c r="F8" s="200"/>
      <c r="G8" s="149">
        <v>0.79166666666666663</v>
      </c>
      <c r="H8" s="150" t="str">
        <f>IF($L$4='Bankacılık İÖ'!$E7,'Bankacılık İÖ'!C7,IF($L$4='Sosyal Güvenlik İÖ'!$E6,'Sosyal Güvenlik İÖ'!C6,IF($L$4='Bankacılık İÖ'!$J7,'Bankacılık İÖ'!H7,IF($L$4='Sosyal Güvenlik İÖ'!$J6,'Sosyal Güvenlik İÖ'!H6," "))))</f>
        <v xml:space="preserve"> </v>
      </c>
      <c r="I8" s="162" t="str">
        <f>IF($L$4='Bankacılık İÖ'!$E7,'Bankacılık İÖ'!D7,IF($L$4='Sosyal Güvenlik İÖ'!$E6,'Sosyal Güvenlik İÖ'!D6,IF($L$4='Bankacılık İÖ'!$J7,'Bankacılık İÖ'!I7,IF($L$4='Sosyal Güvenlik İÖ'!$J6,'Sosyal Güvenlik İÖ'!I6," "))))</f>
        <v xml:space="preserve"> </v>
      </c>
    </row>
    <row r="9" spans="1:12" s="44" customFormat="1" ht="10.5" customHeight="1" x14ac:dyDescent="0.25">
      <c r="A9" s="197"/>
      <c r="B9" s="140"/>
      <c r="C9" s="200"/>
      <c r="D9" s="141" t="str">
        <f>IF($L$4='Çağrı Merkezi'!$E6,'Çağrı Merkezi'!C6,IF($L$4=Bankacılık!$E6,Bankacılık!C6,IF($L$4='Sosyal Güvenlik'!$E6,'Sosyal Güvenlik'!C6,IF($L$4=' Muhasebe Programı'!$E6,' Muhasebe Programı'!C6,IF($L$4='Bilgisayar Programcılığı'!$E6,'Bilgisayar Programcılığı'!C6,IF($L$4='Bilgi Güvenliği'!$E6,'Bilgi Güvenliği'!C6,IF($L$4='Çağrı Merkezi'!$J6,'Çağrı Merkezi'!H6,IF($L$4=Bankacılık!$J6,Bankacılık!H6,IF($L$4='Sosyal Güvenlik'!$J6,'Sosyal Güvenlik'!H6,IF($L$4=' Muhasebe Programı'!$J6,' Muhasebe Programı'!H6,IF($L$4='Bilgisayar Programcılığı'!$J6,'Bilgisayar Programcılığı'!H6,IF($L$4='Bilgi Güvenliği'!$J6,'Bilgi Güvenliği'!H6," "))))))))))))</f>
        <v xml:space="preserve"> </v>
      </c>
      <c r="E9" s="141" t="str">
        <f>IF($L$4='Çağrı Merkezi'!$E6,'Çağrı Merkezi'!D6,IF($L$4=Bankacılık!$E6,Bankacılık!D6,IF($L$4='Sosyal Güvenlik'!$E6,'Sosyal Güvenlik'!D6,IF($L$4=' Muhasebe Programı'!$E6,' Muhasebe Programı'!D6,IF($L$4='Bilgisayar Programcılığı'!$E6,'Bilgisayar Programcılığı'!D6,IF($L$4='Bilgi Güvenliği'!$E6,'Bilgi Güvenliği'!D6,IF($L$4='Çağrı Merkezi'!$J6,'Çağrı Merkezi'!I6,IF($L$4=Bankacılık!$J6,Bankacılık!I6,IF($L$4='Sosyal Güvenlik'!$J6,'Sosyal Güvenlik'!I6,IF($L$4=' Muhasebe Programı'!$J6,' Muhasebe Programı'!I6,IF($L$4='Bilgisayar Programcılığı'!$J6,'Bilgisayar Programcılığı'!I6,IF($L$4='Bilgi Güvenliği'!$J6,'Bilgi Güvenliği'!I6," "))))))))))))</f>
        <v xml:space="preserve"> </v>
      </c>
      <c r="F9" s="200"/>
      <c r="G9" s="149">
        <v>0.83333333333333337</v>
      </c>
      <c r="H9" s="150" t="str">
        <f>IF($L$4='Bankacılık İÖ'!$E8,'Bankacılık İÖ'!C8,IF($L$4='Sosyal Güvenlik İÖ'!$E7,'Sosyal Güvenlik İÖ'!C7,IF($L$4='Bankacılık İÖ'!$J8,'Bankacılık İÖ'!H8,IF($L$4='Sosyal Güvenlik İÖ'!$J7,'Sosyal Güvenlik İÖ'!H7," "))))</f>
        <v xml:space="preserve"> </v>
      </c>
      <c r="I9" s="162" t="str">
        <f>IF($L$4='Bankacılık İÖ'!$E8,'Bankacılık İÖ'!D8,IF($L$4='Sosyal Güvenlik İÖ'!$E7,'Sosyal Güvenlik İÖ'!D7,IF($L$4='Bankacılık İÖ'!$J8,'Bankacılık İÖ'!I8,IF($L$4='Sosyal Güvenlik İÖ'!$J7,'Sosyal Güvenlik İÖ'!I7," "))))</f>
        <v xml:space="preserve"> </v>
      </c>
    </row>
    <row r="10" spans="1:12" s="44" customFormat="1" ht="11.1" customHeight="1" x14ac:dyDescent="0.25">
      <c r="A10" s="197"/>
      <c r="B10" s="45">
        <v>0.54166666666666663</v>
      </c>
      <c r="C10" s="200"/>
      <c r="D10" s="55" t="str">
        <f>IF($L$4='Çağrı Merkezi'!$E7,'Çağrı Merkezi'!C7,IF($L$4=Bankacılık!$E7,Bankacılık!C7,IF($L$4='Sosyal Güvenlik'!$E7,'Sosyal Güvenlik'!C7,IF($L$4=' Muhasebe Programı'!$E7,' Muhasebe Programı'!C7,IF($L$4='Bilgisayar Programcılığı'!$E7,'Bilgisayar Programcılığı'!C7,IF($L$4='Bilgi Güvenliği'!$E7,'Bilgi Güvenliği'!C7,IF($L$4='Çağrı Merkezi'!$J7,'Çağrı Merkezi'!H7,IF($L$4=Bankacılık!$J7,Bankacılık!H7,IF($L$4='Sosyal Güvenlik'!$J7,'Sosyal Güvenlik'!H7,IF($L$4=' Muhasebe Programı'!$J7,' Muhasebe Programı'!H7,IF($L$4='Bilgisayar Programcılığı'!$J7,'Bilgisayar Programcılığı'!H7,IF($L$4='Bilgi Güvenliği'!$J7,'Bilgi Güvenliği'!H7," "))))))))))))</f>
        <v xml:space="preserve"> </v>
      </c>
      <c r="E10" s="55" t="str">
        <f>IF($L$4='Çağrı Merkezi'!$E7,'Çağrı Merkezi'!D7,IF($L$4=Bankacılık!$E7,Bankacılık!D7,IF($L$4='Sosyal Güvenlik'!$E7,'Sosyal Güvenlik'!D7,IF($L$4=' Muhasebe Programı'!$E7,' Muhasebe Programı'!D7,IF($L$4='Bilgisayar Programcılığı'!$E7,'Bilgisayar Programcılığı'!D7,IF($L$4='Bilgi Güvenliği'!$E7,'Bilgi Güvenliği'!D7,IF($L$4='Çağrı Merkezi'!$J7,'Çağrı Merkezi'!I7,IF($L$4=Bankacılık!$J7,Bankacılık!I7,IF($L$4='Sosyal Güvenlik'!$J7,'Sosyal Güvenlik'!I7,IF($L$4=' Muhasebe Programı'!$J7,' Muhasebe Programı'!I7,IF($L$4='Bilgisayar Programcılığı'!$J7,'Bilgisayar Programcılığı'!I7,IF($L$4='Bilgi Güvenliği'!$J7,'Bilgi Güvenliği'!I7," "))))))))))))</f>
        <v xml:space="preserve"> </v>
      </c>
      <c r="F10" s="200"/>
      <c r="G10" s="149">
        <v>0.875</v>
      </c>
      <c r="H10" s="150" t="str">
        <f>IF($L$4='Bankacılık İÖ'!$E9,'Bankacılık İÖ'!C9,IF($L$4='Sosyal Güvenlik İÖ'!$E8,'Sosyal Güvenlik İÖ'!C8,IF($L$4='Bankacılık İÖ'!$J9,'Bankacılık İÖ'!H9,IF($L$4='Sosyal Güvenlik İÖ'!$J8,'Sosyal Güvenlik İÖ'!H8," "))))</f>
        <v xml:space="preserve"> </v>
      </c>
      <c r="I10" s="162" t="str">
        <f>IF($L$4='Bankacılık İÖ'!$E9,'Bankacılık İÖ'!D9,IF($L$4='Sosyal Güvenlik İÖ'!$E8,'Sosyal Güvenlik İÖ'!D8,IF($L$4='Bankacılık İÖ'!$J9,'Bankacılık İÖ'!I9,IF($L$4='Sosyal Güvenlik İÖ'!$J8,'Sosyal Güvenlik İÖ'!I8," "))))</f>
        <v xml:space="preserve"> </v>
      </c>
    </row>
    <row r="11" spans="1:12" s="44" customFormat="1" ht="11.1" customHeight="1" x14ac:dyDescent="0.25">
      <c r="A11" s="197"/>
      <c r="B11" s="45">
        <v>0.58333333333333337</v>
      </c>
      <c r="C11" s="200"/>
      <c r="D11" s="55" t="str">
        <f>IF($L$4='Çağrı Merkezi'!$E8,'Çağrı Merkezi'!C8,IF($L$4=Bankacılık!$E8,Bankacılık!C8,IF($L$4='Sosyal Güvenlik'!$E8,'Sosyal Güvenlik'!C8,IF($L$4=' Muhasebe Programı'!$E8,' Muhasebe Programı'!C8,IF($L$4='Bilgisayar Programcılığı'!$E8,'Bilgisayar Programcılığı'!C8,IF($L$4='Bilgi Güvenliği'!$E8,'Bilgi Güvenliği'!C8,IF($L$4='Çağrı Merkezi'!$J8,'Çağrı Merkezi'!H8,IF($L$4=Bankacılık!$J8,Bankacılık!H8,IF($L$4='Sosyal Güvenlik'!$J8,'Sosyal Güvenlik'!H8,IF($L$4=' Muhasebe Programı'!$J8,' Muhasebe Programı'!H8,IF($L$4='Bilgisayar Programcılığı'!$J8,'Bilgisayar Programcılığı'!H8,IF($L$4='Bilgi Güvenliği'!$J8,'Bilgi Güvenliği'!H8," "))))))))))))</f>
        <v xml:space="preserve"> </v>
      </c>
      <c r="E11" s="55" t="str">
        <f>IF($L$4='Çağrı Merkezi'!$E8,'Çağrı Merkezi'!D8,IF($L$4=Bankacılık!$E8,Bankacılık!D8,IF($L$4='Sosyal Güvenlik'!$E8,'Sosyal Güvenlik'!D8,IF($L$4=' Muhasebe Programı'!$E8,' Muhasebe Programı'!D8,IF($L$4='Bilgisayar Programcılığı'!$E8,'Bilgisayar Programcılığı'!D8,IF($L$4='Bilgi Güvenliği'!$E8,'Bilgi Güvenliği'!D8,IF($L$4='Çağrı Merkezi'!$J8,'Çağrı Merkezi'!I8,IF($L$4=Bankacılık!$J8,Bankacılık!I8,IF($L$4='Sosyal Güvenlik'!$J8,'Sosyal Güvenlik'!I8,IF($L$4=' Muhasebe Programı'!$J8,' Muhasebe Programı'!I8,IF($L$4='Bilgisayar Programcılığı'!$J8,'Bilgisayar Programcılığı'!I8,IF($L$4='Bilgi Güvenliği'!$J8,'Bilgi Güvenliği'!I8," "))))))))))))</f>
        <v xml:space="preserve"> </v>
      </c>
      <c r="F11" s="200"/>
      <c r="G11" s="149">
        <v>0.91666666666666663</v>
      </c>
      <c r="H11" s="150" t="str">
        <f>IF($L$4='Bankacılık İÖ'!$E10,'Bankacılık İÖ'!C10,IF($L$4='Sosyal Güvenlik İÖ'!$E9,'Sosyal Güvenlik İÖ'!C9,IF($L$4='Bankacılık İÖ'!$J10,'Bankacılık İÖ'!H10,IF($L$4='Sosyal Güvenlik İÖ'!$J9,'Sosyal Güvenlik İÖ'!H9," "))))</f>
        <v xml:space="preserve"> </v>
      </c>
      <c r="I11" s="162" t="str">
        <f>IF($L$4='Bankacılık İÖ'!$E10,'Bankacılık İÖ'!D10,IF($L$4='Sosyal Güvenlik İÖ'!$E9,'Sosyal Güvenlik İÖ'!D9,IF($L$4='Bankacılık İÖ'!$J10,'Bankacılık İÖ'!I10,IF($L$4='Sosyal Güvenlik İÖ'!$J9,'Sosyal Güvenlik İÖ'!I9," "))))</f>
        <v xml:space="preserve"> </v>
      </c>
    </row>
    <row r="12" spans="1:12" s="44" customFormat="1" ht="11.1" customHeight="1" x14ac:dyDescent="0.25">
      <c r="A12" s="197"/>
      <c r="B12" s="45">
        <v>0.625</v>
      </c>
      <c r="C12" s="200"/>
      <c r="D12" s="55" t="str">
        <f>IF($L$4='Çağrı Merkezi'!$E9,'Çağrı Merkezi'!C9,IF($L$4=Bankacılık!$E9,Bankacılık!C9,IF($L$4='Sosyal Güvenlik'!$E9,'Sosyal Güvenlik'!C9,IF($L$4=' Muhasebe Programı'!$E9,' Muhasebe Programı'!C9,IF($L$4='Bilgisayar Programcılığı'!$E9,'Bilgisayar Programcılığı'!C9,IF($L$4='Bilgi Güvenliği'!$E9,'Bilgi Güvenliği'!C9,IF($L$4='Çağrı Merkezi'!$J9,'Çağrı Merkezi'!H9,IF($L$4=Bankacılık!$J9,Bankacılık!H9,IF($L$4='Sosyal Güvenlik'!$J9,'Sosyal Güvenlik'!H9,IF($L$4=' Muhasebe Programı'!$J9,' Muhasebe Programı'!H9,IF($L$4='Bilgisayar Programcılığı'!$J9,'Bilgisayar Programcılığı'!H9,IF($L$4='Bilgi Güvenliği'!$J9,'Bilgi Güvenliği'!H9," "))))))))))))</f>
        <v xml:space="preserve"> </v>
      </c>
      <c r="E12" s="55" t="str">
        <f>IF($L$4='Çağrı Merkezi'!$E9,'Çağrı Merkezi'!D9,IF($L$4=Bankacılık!$E9,Bankacılık!D9,IF($L$4='Sosyal Güvenlik'!$E9,'Sosyal Güvenlik'!D9,IF($L$4=' Muhasebe Programı'!$E9,' Muhasebe Programı'!D9,IF($L$4='Bilgisayar Programcılığı'!$E9,'Bilgisayar Programcılığı'!D9,IF($L$4='Bilgi Güvenliği'!$E9,'Bilgi Güvenliği'!D9,IF($L$4='Çağrı Merkezi'!$J9,'Çağrı Merkezi'!I9,IF($L$4=Bankacılık!$J9,Bankacılık!I9,IF($L$4='Sosyal Güvenlik'!$J9,'Sosyal Güvenlik'!I9,IF($L$4=' Muhasebe Programı'!$J9,' Muhasebe Programı'!I9,IF($L$4='Bilgisayar Programcılığı'!$J9,'Bilgisayar Programcılığı'!I9,IF($L$4='Bilgi Güvenliği'!$J9,'Bilgi Güvenliği'!I9," "))))))))))))</f>
        <v xml:space="preserve"> </v>
      </c>
      <c r="F12" s="200"/>
      <c r="G12" s="149"/>
      <c r="H12" s="150"/>
      <c r="I12" s="162"/>
      <c r="L12" s="44" t="str">
        <f>INDEX(L16:L40,L15)</f>
        <v>Öğr. Gör. Serkan VARAN</v>
      </c>
    </row>
    <row r="13" spans="1:12" s="44" customFormat="1" ht="11.1" customHeight="1" thickBot="1" x14ac:dyDescent="0.3">
      <c r="A13" s="198"/>
      <c r="B13" s="48">
        <v>0.66666666666666663</v>
      </c>
      <c r="C13" s="201"/>
      <c r="D13" s="56" t="str">
        <f>IF($L$4='Çağrı Merkezi'!$E10,'Çağrı Merkezi'!C10,IF($L$4=Bankacılık!$E10,Bankacılık!C10,IF($L$4='Sosyal Güvenlik'!$E10,'Sosyal Güvenlik'!C10,IF($L$4=' Muhasebe Programı'!$E10,' Muhasebe Programı'!C10,IF($L$4='Bilgisayar Programcılığı'!$E10,'Bilgisayar Programcılığı'!C10,IF($L$4='Bilgi Güvenliği'!$E10,'Bilgi Güvenliği'!C10,IF($L$4='Çağrı Merkezi'!$J10,'Çağrı Merkezi'!H10,IF($L$4=Bankacılık!$J10,Bankacılık!H10,IF($L$4='Sosyal Güvenlik'!$J10,'Sosyal Güvenlik'!H10,IF($L$4=' Muhasebe Programı'!$J10,' Muhasebe Programı'!H10,IF($L$4='Bilgisayar Programcılığı'!$J10,'Bilgisayar Programcılığı'!H10,IF($L$4='Bilgi Güvenliği'!$J10,'Bilgi Güvenliği'!H10," "))))))))))))</f>
        <v xml:space="preserve"> </v>
      </c>
      <c r="E13" s="56" t="str">
        <f>IF($L$4='Çağrı Merkezi'!$E10,'Çağrı Merkezi'!D10,IF($L$4=Bankacılık!$E10,Bankacılık!D10,IF($L$4='Sosyal Güvenlik'!$E10,'Sosyal Güvenlik'!D10,IF($L$4=' Muhasebe Programı'!$E10,' Muhasebe Programı'!D10,IF($L$4='Bilgisayar Programcılığı'!$E10,'Bilgisayar Programcılığı'!D10,IF($L$4='Bilgi Güvenliği'!$E10,'Bilgi Güvenliği'!D10,IF($L$4='Çağrı Merkezi'!$J10,'Çağrı Merkezi'!I10,IF($L$4=Bankacılık!$J10,Bankacılık!I10,IF($L$4='Sosyal Güvenlik'!$J10,'Sosyal Güvenlik'!I10,IF($L$4=' Muhasebe Programı'!$J10,' Muhasebe Programı'!I10,IF($L$4='Bilgisayar Programcılığı'!$J10,'Bilgisayar Programcılığı'!I10,IF($L$4='Bilgi Güvenliği'!$J10,'Bilgi Güvenliği'!I10," "))))))))))))</f>
        <v xml:space="preserve"> </v>
      </c>
      <c r="F13" s="201"/>
      <c r="G13" s="160"/>
      <c r="H13" s="163"/>
      <c r="I13" s="164"/>
    </row>
    <row r="14" spans="1:12" s="44" customFormat="1" ht="11.1" customHeight="1" x14ac:dyDescent="0.25">
      <c r="A14" s="196" t="s">
        <v>47</v>
      </c>
      <c r="B14" s="41">
        <v>0.375</v>
      </c>
      <c r="C14" s="199" t="s">
        <v>47</v>
      </c>
      <c r="D14" s="54" t="str">
        <f>IF($L$4='Çağrı Merkezi'!$E11,'Çağrı Merkezi'!C11,IF($L$4=Bankacılık!$E11,Bankacılık!C11,IF($L$4='Sosyal Güvenlik'!$E11,'Sosyal Güvenlik'!C11,IF($L$4=' Muhasebe Programı'!$E11,' Muhasebe Programı'!C11,IF($L$4='Bilgisayar Programcılığı'!$E11,'Bilgisayar Programcılığı'!C11,IF($L$4='Bilgi Güvenliği'!$E11,'Bilgi Güvenliği'!C11,IF($L$4='Çağrı Merkezi'!$J11,'Çağrı Merkezi'!H11,IF($L$4=Bankacılık!$J11,Bankacılık!H11,IF($L$4='Sosyal Güvenlik'!$J11,'Sosyal Güvenlik'!H11,IF($L$4=' Muhasebe Programı'!$J11,' Muhasebe Programı'!H11,IF($L$4='Bilgisayar Programcılığı'!$J11,'Bilgisayar Programcılığı'!H11,IF($L$4='Bilgi Güvenliği'!$J11,'Bilgi Güvenliği'!H11," "))))))))))))</f>
        <v>BGP112</v>
      </c>
      <c r="E14" s="54" t="str">
        <f>IF($L$4='Çağrı Merkezi'!$E11,'Çağrı Merkezi'!D11,IF($L$4=Bankacılık!$E11,Bankacılık!D11,IF($L$4='Sosyal Güvenlik'!$E11,'Sosyal Güvenlik'!D11,IF($L$4=' Muhasebe Programı'!$E11,' Muhasebe Programı'!D11,IF($L$4='Bilgisayar Programcılığı'!$E11,'Bilgisayar Programcılığı'!D11,IF($L$4='Bilgi Güvenliği'!$E11,'Bilgi Güvenliği'!D11,IF($L$4='Çağrı Merkezi'!$J11,'Çağrı Merkezi'!I11,IF($L$4=Bankacılık!$J11,Bankacılık!I11,IF($L$4='Sosyal Güvenlik'!$J11,'Sosyal Güvenlik'!I11,IF($L$4=' Muhasebe Programı'!$J11,' Muhasebe Programı'!I11,IF($L$4='Bilgisayar Programcılığı'!$J11,'Bilgisayar Programcılığı'!I11,IF($L$4='Bilgi Güvenliği'!$J11,'Bilgi Güvenliği'!I11," "))))))))))))</f>
        <v>Bilgisayar Donanımı</v>
      </c>
      <c r="F14" s="199" t="s">
        <v>47</v>
      </c>
      <c r="G14" s="158">
        <v>0.70833333333333337</v>
      </c>
      <c r="H14" s="159" t="str">
        <f>IF($L$4='Bankacılık İÖ'!$E11,'Bankacılık İÖ'!C11,IF($L$4='Sosyal Güvenlik İÖ'!$E10,'Sosyal Güvenlik İÖ'!C10,IF($L$4='Bankacılık İÖ'!$J11,'Bankacılık İÖ'!H11,IF($L$4='Sosyal Güvenlik İÖ'!$J10,'Sosyal Güvenlik İÖ'!H10," "))))</f>
        <v xml:space="preserve"> </v>
      </c>
      <c r="I14" s="161" t="str">
        <f>IF($L$4='Bankacılık İÖ'!$E11,'Bankacılık İÖ'!D11,IF($L$4='Sosyal Güvenlik İÖ'!$E10,'Sosyal Güvenlik İÖ'!D10,IF($L$4='Bankacılık İÖ'!$J11,'Bankacılık İÖ'!I11,IF($L$4='Sosyal Güvenlik İÖ'!$J10,'Sosyal Güvenlik İÖ'!I10," "))))</f>
        <v xml:space="preserve"> </v>
      </c>
    </row>
    <row r="15" spans="1:12" s="44" customFormat="1" ht="11.1" customHeight="1" x14ac:dyDescent="0.2">
      <c r="A15" s="197"/>
      <c r="B15" s="45">
        <v>0.41666666666666669</v>
      </c>
      <c r="C15" s="200"/>
      <c r="D15" s="55" t="str">
        <f>IF($L$4='Çağrı Merkezi'!$E12,'Çağrı Merkezi'!C12,IF($L$4=Bankacılık!$E12,Bankacılık!C12,IF($L$4='Sosyal Güvenlik'!$E12,'Sosyal Güvenlik'!C12,IF($L$4=' Muhasebe Programı'!$E12,' Muhasebe Programı'!C12,IF($L$4='Bilgisayar Programcılığı'!$E12,'Bilgisayar Programcılığı'!C12,IF($L$4='Bilgi Güvenliği'!$E12,'Bilgi Güvenliği'!C12,IF($L$4='Çağrı Merkezi'!$J12,'Çağrı Merkezi'!H12,IF($L$4=Bankacılık!$J12,Bankacılık!H12,IF($L$4='Sosyal Güvenlik'!$J12,'Sosyal Güvenlik'!H12,IF($L$4=' Muhasebe Programı'!$J12,' Muhasebe Programı'!H12,IF($L$4='Bilgisayar Programcılığı'!$J12,'Bilgisayar Programcılığı'!H12,IF($L$4='Bilgi Güvenliği'!$J12,'Bilgi Güvenliği'!H12," "))))))))))))</f>
        <v>BGP112</v>
      </c>
      <c r="E15" s="55" t="str">
        <f>IF($L$4='Çağrı Merkezi'!$E12,'Çağrı Merkezi'!D12,IF($L$4=Bankacılık!$E12,Bankacılık!D12,IF($L$4='Sosyal Güvenlik'!$E12,'Sosyal Güvenlik'!D12,IF($L$4=' Muhasebe Programı'!$E12,' Muhasebe Programı'!D12,IF($L$4='Bilgisayar Programcılığı'!$E12,'Bilgisayar Programcılığı'!D12,IF($L$4='Bilgi Güvenliği'!$E12,'Bilgi Güvenliği'!D12,IF($L$4='Çağrı Merkezi'!$J12,'Çağrı Merkezi'!I12,IF($L$4=Bankacılık!$J12,Bankacılık!I12,IF($L$4='Sosyal Güvenlik'!$J12,'Sosyal Güvenlik'!I12,IF($L$4=' Muhasebe Programı'!$J12,' Muhasebe Programı'!I12,IF($L$4='Bilgisayar Programcılığı'!$J12,'Bilgisayar Programcılığı'!I12,IF($L$4='Bilgi Güvenliği'!$J12,'Bilgi Güvenliği'!I12," "))))))))))))</f>
        <v>Bilgisayar Donanımı</v>
      </c>
      <c r="F15" s="200"/>
      <c r="G15" s="149">
        <v>0.75</v>
      </c>
      <c r="H15" s="150" t="str">
        <f>IF($L$4='Bankacılık İÖ'!$E12,'Bankacılık İÖ'!C12,IF($L$4='Sosyal Güvenlik İÖ'!$E11,'Sosyal Güvenlik İÖ'!C11,IF($L$4='Bankacılık İÖ'!$J12,'Bankacılık İÖ'!H12,IF($L$4='Sosyal Güvenlik İÖ'!$J11,'Sosyal Güvenlik İÖ'!H11," "))))</f>
        <v xml:space="preserve"> </v>
      </c>
      <c r="I15" s="162" t="str">
        <f>IF($L$4='Bankacılık İÖ'!$E12,'Bankacılık İÖ'!D12,IF($L$4='Sosyal Güvenlik İÖ'!$E11,'Sosyal Güvenlik İÖ'!D11,IF($L$4='Bankacılık İÖ'!$J12,'Bankacılık İÖ'!I12,IF($L$4='Sosyal Güvenlik İÖ'!$J11,'Sosyal Güvenlik İÖ'!I11," "))))</f>
        <v xml:space="preserve"> </v>
      </c>
      <c r="K15" s="39"/>
      <c r="L15" s="168">
        <v>14</v>
      </c>
    </row>
    <row r="16" spans="1:12" s="44" customFormat="1" ht="11.1" customHeight="1" x14ac:dyDescent="0.2">
      <c r="A16" s="197"/>
      <c r="B16" s="45">
        <v>0.45833333333333331</v>
      </c>
      <c r="C16" s="200"/>
      <c r="D16" s="55" t="str">
        <f>IF($L$4='Çağrı Merkezi'!$E13,'Çağrı Merkezi'!C13,IF($L$4=Bankacılık!$E13,Bankacılık!C13,IF($L$4='Sosyal Güvenlik'!$E13,'Sosyal Güvenlik'!C13,IF($L$4=' Muhasebe Programı'!$E13,' Muhasebe Programı'!C13,IF($L$4='Bilgisayar Programcılığı'!$E13,'Bilgisayar Programcılığı'!C13,IF($L$4='Bilgi Güvenliği'!$E13,'Bilgi Güvenliği'!C13,IF($L$4='Çağrı Merkezi'!$J13,'Çağrı Merkezi'!H13,IF($L$4=Bankacılık!$J13,Bankacılık!H13,IF($L$4='Sosyal Güvenlik'!$J13,'Sosyal Güvenlik'!H13,IF($L$4=' Muhasebe Programı'!$J13,' Muhasebe Programı'!H13,IF($L$4='Bilgisayar Programcılığı'!$J13,'Bilgisayar Programcılığı'!H13,IF($L$4='Bilgi Güvenliği'!$J13,'Bilgi Güvenliği'!H13," "))))))))))))</f>
        <v>BİP110</v>
      </c>
      <c r="E16" s="55" t="str">
        <f>IF($L$4='Çağrı Merkezi'!$E13,'Çağrı Merkezi'!D13,IF($L$4=Bankacılık!$E13,Bankacılık!D13,IF($L$4='Sosyal Güvenlik'!$E13,'Sosyal Güvenlik'!D13,IF($L$4=' Muhasebe Programı'!$E13,' Muhasebe Programı'!D13,IF($L$4='Bilgisayar Programcılığı'!$E13,'Bilgisayar Programcılığı'!D13,IF($L$4='Bilgi Güvenliği'!$E13,'Bilgi Güvenliği'!D13,IF($L$4='Çağrı Merkezi'!$J13,'Çağrı Merkezi'!I13,IF($L$4=Bankacılık!$J13,Bankacılık!I13,IF($L$4='Sosyal Güvenlik'!$J13,'Sosyal Güvenlik'!I13,IF($L$4=' Muhasebe Programı'!$J13,' Muhasebe Programı'!I13,IF($L$4='Bilgisayar Programcılığı'!$J13,'Bilgisayar Programcılığı'!I13,IF($L$4='Bilgi Güvenliği'!$J13,'Bilgi Güvenliği'!I13," "))))))))))))</f>
        <v>Bilgisayar Donanımı</v>
      </c>
      <c r="F16" s="200"/>
      <c r="G16" s="149">
        <v>0.79166666666666663</v>
      </c>
      <c r="H16" s="150" t="str">
        <f>IF($L$4='Bankacılık İÖ'!$E13,'Bankacılık İÖ'!C13,IF($L$4='Sosyal Güvenlik İÖ'!$E12,'Sosyal Güvenlik İÖ'!C12,IF($L$4='Bankacılık İÖ'!$J13,'Bankacılık İÖ'!H13,IF($L$4='Sosyal Güvenlik İÖ'!$J12,'Sosyal Güvenlik İÖ'!H12," "))))</f>
        <v xml:space="preserve"> </v>
      </c>
      <c r="I16" s="162" t="str">
        <f>IF($L$4='Bankacılık İÖ'!$E13,'Bankacılık İÖ'!D13,IF($L$4='Sosyal Güvenlik İÖ'!$E12,'Sosyal Güvenlik İÖ'!D12,IF($L$4='Bankacılık İÖ'!$J13,'Bankacılık İÖ'!I13,IF($L$4='Sosyal Güvenlik İÖ'!$J12,'Sosyal Güvenlik İÖ'!I12," "))))</f>
        <v xml:space="preserve"> </v>
      </c>
      <c r="K16" s="39">
        <v>1</v>
      </c>
      <c r="L16" s="168" t="s">
        <v>217</v>
      </c>
    </row>
    <row r="17" spans="1:12" s="44" customFormat="1" ht="10.5" customHeight="1" x14ac:dyDescent="0.2">
      <c r="A17" s="197"/>
      <c r="B17" s="140"/>
      <c r="C17" s="200"/>
      <c r="D17" s="141" t="str">
        <f>IF($L$4='Çağrı Merkezi'!$E14,'Çağrı Merkezi'!C14,IF($L$4=Bankacılık!$E14,Bankacılık!C14,IF($L$4='Sosyal Güvenlik'!$E14,'Sosyal Güvenlik'!C14,IF($L$4=' Muhasebe Programı'!$E14,' Muhasebe Programı'!C14,IF($L$4='Bilgisayar Programcılığı'!$E14,'Bilgisayar Programcılığı'!C14,IF($L$4='Bilgi Güvenliği'!$E14,'Bilgi Güvenliği'!C14,IF($L$4='Çağrı Merkezi'!$J14,'Çağrı Merkezi'!H14,IF($L$4=Bankacılık!$J14,Bankacılık!H14,IF($L$4='Sosyal Güvenlik'!$J14,'Sosyal Güvenlik'!H14,IF($L$4=' Muhasebe Programı'!$J14,' Muhasebe Programı'!H14,IF($L$4='Bilgisayar Programcılığı'!$J14,'Bilgisayar Programcılığı'!H14,IF($L$4='Bilgi Güvenliği'!$J14,'Bilgi Güvenliği'!H14," "))))))))))))</f>
        <v>BİP110</v>
      </c>
      <c r="E17" s="141" t="str">
        <f>IF($L$4='Çağrı Merkezi'!$E14,'Çağrı Merkezi'!D14,IF($L$4=Bankacılık!$E14,Bankacılık!D14,IF($L$4='Sosyal Güvenlik'!$E14,'Sosyal Güvenlik'!D14,IF($L$4=' Muhasebe Programı'!$E14,' Muhasebe Programı'!D14,IF($L$4='Bilgisayar Programcılığı'!$E14,'Bilgisayar Programcılığı'!D14,IF($L$4='Bilgi Güvenliği'!$E14,'Bilgi Güvenliği'!D14,IF($L$4='Çağrı Merkezi'!$J14,'Çağrı Merkezi'!I14,IF($L$4=Bankacılık!$J14,Bankacılık!I14,IF($L$4='Sosyal Güvenlik'!$J14,'Sosyal Güvenlik'!I14,IF($L$4=' Muhasebe Programı'!$J14,' Muhasebe Programı'!I14,IF($L$4='Bilgisayar Programcılığı'!$J14,'Bilgisayar Programcılığı'!I14,IF($L$4='Bilgi Güvenliği'!$J14,'Bilgi Güvenliği'!I14," "))))))))))))</f>
        <v>Bilgisayar Donanımı</v>
      </c>
      <c r="F17" s="200"/>
      <c r="G17" s="149">
        <v>0.83333333333333337</v>
      </c>
      <c r="H17" s="150" t="str">
        <f>IF($L$4='Bankacılık İÖ'!$E14,'Bankacılık İÖ'!C14,IF($L$4='Sosyal Güvenlik İÖ'!$E13,'Sosyal Güvenlik İÖ'!C13,IF($L$4='Bankacılık İÖ'!$J14,'Bankacılık İÖ'!H14,IF($L$4='Sosyal Güvenlik İÖ'!$J13,'Sosyal Güvenlik İÖ'!H13," "))))</f>
        <v xml:space="preserve"> </v>
      </c>
      <c r="I17" s="162" t="str">
        <f>IF($L$4='Bankacılık İÖ'!$E14,'Bankacılık İÖ'!D14,IF($L$4='Sosyal Güvenlik İÖ'!$E13,'Sosyal Güvenlik İÖ'!D13,IF($L$4='Bankacılık İÖ'!$J14,'Bankacılık İÖ'!I14,IF($L$4='Sosyal Güvenlik İÖ'!$J13,'Sosyal Güvenlik İÖ'!I13," "))))</f>
        <v xml:space="preserve"> </v>
      </c>
      <c r="K17" s="39">
        <v>2</v>
      </c>
      <c r="L17" s="168" t="s">
        <v>218</v>
      </c>
    </row>
    <row r="18" spans="1:12" s="44" customFormat="1" ht="11.1" customHeight="1" x14ac:dyDescent="0.2">
      <c r="A18" s="197"/>
      <c r="B18" s="45">
        <v>0.54166666666666663</v>
      </c>
      <c r="C18" s="200"/>
      <c r="D18" s="55" t="str">
        <f>IF($L$4='Çağrı Merkezi'!$E15,'Çağrı Merkezi'!C15,IF($L$4=Bankacılık!$E15,Bankacılık!C15,IF($L$4='Sosyal Güvenlik'!$E15,'Sosyal Güvenlik'!C15,IF($L$4=' Muhasebe Programı'!$E15,' Muhasebe Programı'!C15,IF($L$4='Bilgisayar Programcılığı'!$E15,'Bilgisayar Programcılığı'!C15,IF($L$4='Bilgi Güvenliği'!$E15,'Bilgi Güvenliği'!C15,IF($L$4='Çağrı Merkezi'!$J15,'Çağrı Merkezi'!H15,IF($L$4=Bankacılık!$J15,Bankacılık!H15,IF($L$4='Sosyal Güvenlik'!$J15,'Sosyal Güvenlik'!H15,IF($L$4=' Muhasebe Programı'!$J15,' Muhasebe Programı'!H15,IF($L$4='Bilgisayar Programcılığı'!$J15,'Bilgisayar Programcılığı'!H15,IF($L$4='Bilgi Güvenliği'!$J15,'Bilgi Güvenliği'!H15," "))))))))))))</f>
        <v>BİP258</v>
      </c>
      <c r="E18" s="55" t="str">
        <f>IF($L$4='Çağrı Merkezi'!$E15,'Çağrı Merkezi'!D15,IF($L$4=Bankacılık!$E15,Bankacılık!D15,IF($L$4='Sosyal Güvenlik'!$E15,'Sosyal Güvenlik'!D15,IF($L$4=' Muhasebe Programı'!$E15,' Muhasebe Programı'!D15,IF($L$4='Bilgisayar Programcılığı'!$E15,'Bilgisayar Programcılığı'!D15,IF($L$4='Bilgi Güvenliği'!$E15,'Bilgi Güvenliği'!D15,IF($L$4='Çağrı Merkezi'!$J15,'Çağrı Merkezi'!I15,IF($L$4=Bankacılık!$J15,Bankacılık!I15,IF($L$4='Sosyal Güvenlik'!$J15,'Sosyal Güvenlik'!I15,IF($L$4=' Muhasebe Programı'!$J15,' Muhasebe Programı'!I15,IF($L$4='Bilgisayar Programcılığı'!$J15,'Bilgisayar Programcılığı'!I15,IF($L$4='Bilgi Güvenliği'!$J15,'Bilgi Güvenliği'!I15," "))))))))))))</f>
        <v>Sistem Analizi ve Tasarımı</v>
      </c>
      <c r="F18" s="200"/>
      <c r="G18" s="149">
        <v>0.875</v>
      </c>
      <c r="H18" s="150" t="str">
        <f>IF($L$4='Bankacılık İÖ'!$E15,'Bankacılık İÖ'!C15,IF($L$4='Sosyal Güvenlik İÖ'!$E14,'Sosyal Güvenlik İÖ'!C14,IF($L$4='Bankacılık İÖ'!$J15,'Bankacılık İÖ'!H15,IF($L$4='Sosyal Güvenlik İÖ'!$J14,'Sosyal Güvenlik İÖ'!H14," "))))</f>
        <v xml:space="preserve"> </v>
      </c>
      <c r="I18" s="162" t="str">
        <f>IF($L$4='Bankacılık İÖ'!$E15,'Bankacılık İÖ'!D15,IF($L$4='Sosyal Güvenlik İÖ'!$E14,'Sosyal Güvenlik İÖ'!D14,IF($L$4='Bankacılık İÖ'!$J15,'Bankacılık İÖ'!I15,IF($L$4='Sosyal Güvenlik İÖ'!$J14,'Sosyal Güvenlik İÖ'!I14," "))))</f>
        <v xml:space="preserve"> </v>
      </c>
      <c r="J18" s="165"/>
      <c r="K18" s="39">
        <v>3</v>
      </c>
      <c r="L18" s="168" t="s">
        <v>219</v>
      </c>
    </row>
    <row r="19" spans="1:12" s="44" customFormat="1" ht="11.1" customHeight="1" x14ac:dyDescent="0.2">
      <c r="A19" s="197"/>
      <c r="B19" s="45">
        <v>0.58333333333333337</v>
      </c>
      <c r="C19" s="200"/>
      <c r="D19" s="55" t="str">
        <f>IF($L$4='Çağrı Merkezi'!$E16,'Çağrı Merkezi'!C16,IF($L$4=Bankacılık!$E16,Bankacılık!C16,IF($L$4='Sosyal Güvenlik'!$E16,'Sosyal Güvenlik'!C16,IF($L$4=' Muhasebe Programı'!$E16,' Muhasebe Programı'!C16,IF($L$4='Bilgisayar Programcılığı'!$E16,'Bilgisayar Programcılığı'!C16,IF($L$4='Bilgi Güvenliği'!$E16,'Bilgi Güvenliği'!C16,IF($L$4='Çağrı Merkezi'!$J16,'Çağrı Merkezi'!H16,IF($L$4=Bankacılık!$J16,Bankacılık!H16,IF($L$4='Sosyal Güvenlik'!$J16,'Sosyal Güvenlik'!H16,IF($L$4=' Muhasebe Programı'!$J16,' Muhasebe Programı'!H16,IF($L$4='Bilgisayar Programcılığı'!$J16,'Bilgisayar Programcılığı'!H16,IF($L$4='Bilgi Güvenliği'!$J16,'Bilgi Güvenliği'!H16," "))))))))))))</f>
        <v>BİP258</v>
      </c>
      <c r="E19" s="55" t="str">
        <f>IF($L$4='Çağrı Merkezi'!$E16,'Çağrı Merkezi'!D16,IF($L$4=Bankacılık!$E16,Bankacılık!D16,IF($L$4='Sosyal Güvenlik'!$E16,'Sosyal Güvenlik'!D16,IF($L$4=' Muhasebe Programı'!$E16,' Muhasebe Programı'!D16,IF($L$4='Bilgisayar Programcılığı'!$E16,'Bilgisayar Programcılığı'!D16,IF($L$4='Bilgi Güvenliği'!$E16,'Bilgi Güvenliği'!D16,IF($L$4='Çağrı Merkezi'!$J16,'Çağrı Merkezi'!I16,IF($L$4=Bankacılık!$J16,Bankacılık!I16,IF($L$4='Sosyal Güvenlik'!$J16,'Sosyal Güvenlik'!I16,IF($L$4=' Muhasebe Programı'!$J16,' Muhasebe Programı'!I16,IF($L$4='Bilgisayar Programcılığı'!$J16,'Bilgisayar Programcılığı'!I16,IF($L$4='Bilgi Güvenliği'!$J16,'Bilgi Güvenliği'!I16," "))))))))))))</f>
        <v>Sistem Analizi ve Tasarımı</v>
      </c>
      <c r="F19" s="200"/>
      <c r="G19" s="149">
        <v>0.91666666666666663</v>
      </c>
      <c r="H19" s="150" t="str">
        <f>IF($L$4='Bankacılık İÖ'!$E16,'Bankacılık İÖ'!C16,IF($L$4='Sosyal Güvenlik İÖ'!$E15,'Sosyal Güvenlik İÖ'!C15,IF($L$4='Bankacılık İÖ'!$J16,'Bankacılık İÖ'!H16,IF($L$4='Sosyal Güvenlik İÖ'!$J15,'Sosyal Güvenlik İÖ'!H15," "))))</f>
        <v xml:space="preserve"> </v>
      </c>
      <c r="I19" s="162" t="str">
        <f>IF($L$4='Bankacılık İÖ'!$E16,'Bankacılık İÖ'!D16,IF($L$4='Sosyal Güvenlik İÖ'!$E15,'Sosyal Güvenlik İÖ'!D15,IF($L$4='Bankacılık İÖ'!$J16,'Bankacılık İÖ'!I16,IF($L$4='Sosyal Güvenlik İÖ'!$J15,'Sosyal Güvenlik İÖ'!I15," "))))</f>
        <v xml:space="preserve"> </v>
      </c>
      <c r="K19" s="39">
        <v>4</v>
      </c>
      <c r="L19" s="168" t="s">
        <v>220</v>
      </c>
    </row>
    <row r="20" spans="1:12" s="44" customFormat="1" ht="11.1" customHeight="1" x14ac:dyDescent="0.2">
      <c r="A20" s="197"/>
      <c r="B20" s="45">
        <v>0.625</v>
      </c>
      <c r="C20" s="200"/>
      <c r="D20" s="55" t="str">
        <f>IF($L$4='Çağrı Merkezi'!$E17,'Çağrı Merkezi'!C17,IF($L$4=Bankacılık!$E17,Bankacılık!C17,IF($L$4='Sosyal Güvenlik'!$E17,'Sosyal Güvenlik'!C17,IF($L$4=' Muhasebe Programı'!$E17,' Muhasebe Programı'!C17,IF($L$4='Bilgisayar Programcılığı'!$E17,'Bilgisayar Programcılığı'!C17,IF($L$4='Bilgi Güvenliği'!$E17,'Bilgi Güvenliği'!C17,IF($L$4='Çağrı Merkezi'!$J17,'Çağrı Merkezi'!H17,IF($L$4=Bankacılık!$J17,Bankacılık!H17,IF($L$4='Sosyal Güvenlik'!$J17,'Sosyal Güvenlik'!H17,IF($L$4=' Muhasebe Programı'!$J17,' Muhasebe Programı'!H17,IF($L$4='Bilgisayar Programcılığı'!$J17,'Bilgisayar Programcılığı'!H17,IF($L$4='Bilgi Güvenliği'!$J17,'Bilgi Güvenliği'!H17," "))))))))))))</f>
        <v>BİP258</v>
      </c>
      <c r="E20" s="55" t="str">
        <f>IF($L$4='Çağrı Merkezi'!$E17,'Çağrı Merkezi'!D17,IF($L$4=Bankacılık!$E17,Bankacılık!D17,IF($L$4='Sosyal Güvenlik'!$E17,'Sosyal Güvenlik'!D17,IF($L$4=' Muhasebe Programı'!$E17,' Muhasebe Programı'!D17,IF($L$4='Bilgisayar Programcılığı'!$E17,'Bilgisayar Programcılığı'!D17,IF($L$4='Bilgi Güvenliği'!$E17,'Bilgi Güvenliği'!D17,IF($L$4='Çağrı Merkezi'!$J17,'Çağrı Merkezi'!I17,IF($L$4=Bankacılık!$J17,Bankacılık!I17,IF($L$4='Sosyal Güvenlik'!$J17,'Sosyal Güvenlik'!I17,IF($L$4=' Muhasebe Programı'!$J17,' Muhasebe Programı'!I17,IF($L$4='Bilgisayar Programcılığı'!$J17,'Bilgisayar Programcılığı'!I17,IF($L$4='Bilgi Güvenliği'!$J17,'Bilgi Güvenliği'!I17," "))))))))))))</f>
        <v>Sistem Analizi ve Tasarımı</v>
      </c>
      <c r="F20" s="200"/>
      <c r="G20" s="149"/>
      <c r="H20" s="150"/>
      <c r="I20" s="162"/>
      <c r="K20" s="39">
        <v>5</v>
      </c>
      <c r="L20" s="168" t="s">
        <v>88</v>
      </c>
    </row>
    <row r="21" spans="1:12" s="44" customFormat="1" ht="11.1" customHeight="1" thickBot="1" x14ac:dyDescent="0.25">
      <c r="A21" s="198"/>
      <c r="B21" s="48">
        <v>0.66666666666666663</v>
      </c>
      <c r="C21" s="201"/>
      <c r="D21" s="56" t="str">
        <f>IF($L$4='Çağrı Merkezi'!$E18,'Çağrı Merkezi'!C18,IF($L$4=Bankacılık!$E18,Bankacılık!C18,IF($L$4='Sosyal Güvenlik'!$E18,'Sosyal Güvenlik'!C18,IF($L$4=' Muhasebe Programı'!$E18,' Muhasebe Programı'!C18,IF($L$4='Bilgisayar Programcılığı'!$E18,'Bilgisayar Programcılığı'!C18,IF($L$4='Bilgi Güvenliği'!$E18,'Bilgi Güvenliği'!C18,IF($L$4='Çağrı Merkezi'!$J18,'Çağrı Merkezi'!H18,IF($L$4=Bankacılık!$J18,Bankacılık!H18,IF($L$4='Sosyal Güvenlik'!$J18,'Sosyal Güvenlik'!H18,IF($L$4=' Muhasebe Programı'!$J18,' Muhasebe Programı'!H18,IF($L$4='Bilgisayar Programcılığı'!$J18,'Bilgisayar Programcılığı'!H18,IF($L$4='Bilgi Güvenliği'!$J18,'Bilgi Güvenliği'!H18," "))))))))))))</f>
        <v>BİP258</v>
      </c>
      <c r="E21" s="56" t="str">
        <f>IF($L$4='Çağrı Merkezi'!$E18,'Çağrı Merkezi'!D18,IF($L$4=Bankacılık!$E18,Bankacılık!D18,IF($L$4='Sosyal Güvenlik'!$E18,'Sosyal Güvenlik'!D18,IF($L$4=' Muhasebe Programı'!$E18,' Muhasebe Programı'!D18,IF($L$4='Bilgisayar Programcılığı'!$E18,'Bilgisayar Programcılığı'!D18,IF($L$4='Bilgi Güvenliği'!$E18,'Bilgi Güvenliği'!D18,IF($L$4='Çağrı Merkezi'!$J18,'Çağrı Merkezi'!I18,IF($L$4=Bankacılık!$J18,Bankacılık!I18,IF($L$4='Sosyal Güvenlik'!$J18,'Sosyal Güvenlik'!I18,IF($L$4=' Muhasebe Programı'!$J18,' Muhasebe Programı'!I18,IF($L$4='Bilgisayar Programcılığı'!$J18,'Bilgisayar Programcılığı'!I18,IF($L$4='Bilgi Güvenliği'!$J18,'Bilgi Güvenliği'!I18," "))))))))))))</f>
        <v>Sistem Analizi ve Tasarımı</v>
      </c>
      <c r="F21" s="201"/>
      <c r="G21" s="160"/>
      <c r="H21" s="163"/>
      <c r="I21" s="164"/>
      <c r="K21" s="39">
        <v>6</v>
      </c>
      <c r="L21" s="168" t="s">
        <v>221</v>
      </c>
    </row>
    <row r="22" spans="1:12" s="44" customFormat="1" ht="11.1" customHeight="1" x14ac:dyDescent="0.2">
      <c r="A22" s="196" t="s">
        <v>48</v>
      </c>
      <c r="B22" s="41">
        <v>0.375</v>
      </c>
      <c r="C22" s="199" t="s">
        <v>48</v>
      </c>
      <c r="D22" s="54" t="str">
        <f>IF($L$4='Çağrı Merkezi'!$E19,'Çağrı Merkezi'!C19,IF($L$4=Bankacılık!$E19,Bankacılık!C19,IF($L$4='Sosyal Güvenlik'!$E19,'Sosyal Güvenlik'!C19,IF($L$4=' Muhasebe Programı'!$E19,' Muhasebe Programı'!C19,IF($L$4='Bilgisayar Programcılığı'!$E19,'Bilgisayar Programcılığı'!C19,IF($L$4='Bilgi Güvenliği'!$E19,'Bilgi Güvenliği'!C19,IF($L$4='Çağrı Merkezi'!$J19,'Çağrı Merkezi'!H19,IF($L$4=Bankacılık!$J19,Bankacılık!H19,IF($L$4='Sosyal Güvenlik'!$J19,'Sosyal Güvenlik'!H19,IF($L$4=' Muhasebe Programı'!$J19,' Muhasebe Programı'!H19,IF($L$4='Bilgisayar Programcılığı'!$J19,'Bilgisayar Programcılığı'!H19,IF($L$4='Bilgi Güvenliği'!$J19,'Bilgi Güvenliği'!H19," "))))))))))))</f>
        <v xml:space="preserve"> </v>
      </c>
      <c r="E22" s="54" t="str">
        <f>IF($L$4='Çağrı Merkezi'!$E19,'Çağrı Merkezi'!D19,IF($L$4=Bankacılık!$E19,Bankacılık!D19,IF($L$4='Sosyal Güvenlik'!$E19,'Sosyal Güvenlik'!D19,IF($L$4=' Muhasebe Programı'!$E19,' Muhasebe Programı'!D19,IF($L$4='Bilgisayar Programcılığı'!$E19,'Bilgisayar Programcılığı'!D19,IF($L$4='Bilgi Güvenliği'!$E19,'Bilgi Güvenliği'!D19,IF($L$4='Çağrı Merkezi'!$J19,'Çağrı Merkezi'!I19,IF($L$4=Bankacılık!$J19,Bankacılık!I19,IF($L$4='Sosyal Güvenlik'!$J19,'Sosyal Güvenlik'!I19,IF($L$4=' Muhasebe Programı'!$J19,' Muhasebe Programı'!I19,IF($L$4='Bilgisayar Programcılığı'!$J19,'Bilgisayar Programcılığı'!I19,IF($L$4='Bilgi Güvenliği'!$J19,'Bilgi Güvenliği'!I19," "))))))))))))</f>
        <v xml:space="preserve"> </v>
      </c>
      <c r="F22" s="199" t="s">
        <v>48</v>
      </c>
      <c r="G22" s="158">
        <v>0.70833333333333337</v>
      </c>
      <c r="H22" s="159" t="str">
        <f>IF($L$4='Bankacılık İÖ'!$E17,'Bankacılık İÖ'!C17,IF($L$4='Sosyal Güvenlik İÖ'!$E16,'Sosyal Güvenlik İÖ'!C16,IF($L$4='Bankacılık İÖ'!$J17,'Bankacılık İÖ'!H17,IF($L$4='Sosyal Güvenlik İÖ'!$J16,'Sosyal Güvenlik İÖ'!H16," "))))</f>
        <v>SGP110</v>
      </c>
      <c r="I22" s="161" t="str">
        <f>IF($L$4='Bankacılık İÖ'!$E17,'Bankacılık İÖ'!D17,IF($L$4='Sosyal Güvenlik İÖ'!$E16,'Sosyal Güvenlik İÖ'!D16,IF($L$4='Bankacılık İÖ'!$J17,'Bankacılık İÖ'!I17,IF($L$4='Sosyal Güvenlik İÖ'!$J16,'Sosyal Güvenlik İÖ'!I16," "))))</f>
        <v>Ofis Programları II</v>
      </c>
      <c r="K22" s="39">
        <v>7</v>
      </c>
      <c r="L22" s="169" t="s">
        <v>222</v>
      </c>
    </row>
    <row r="23" spans="1:12" s="44" customFormat="1" ht="11.1" customHeight="1" x14ac:dyDescent="0.2">
      <c r="A23" s="197"/>
      <c r="B23" s="45">
        <v>0.41666666666666669</v>
      </c>
      <c r="C23" s="200"/>
      <c r="D23" s="55" t="str">
        <f>IF($L$4='Çağrı Merkezi'!$E20,'Çağrı Merkezi'!C20,IF($L$4=Bankacılık!$E20,Bankacılık!C20,IF($L$4='Sosyal Güvenlik'!$E20,'Sosyal Güvenlik'!C20,IF($L$4=' Muhasebe Programı'!$E20,' Muhasebe Programı'!C20,IF($L$4='Bilgisayar Programcılığı'!$E20,'Bilgisayar Programcılığı'!C20,IF($L$4='Bilgi Güvenliği'!$E20,'Bilgi Güvenliği'!C20,IF($L$4='Çağrı Merkezi'!$J20,'Çağrı Merkezi'!H20,IF($L$4=Bankacılık!$J20,Bankacılık!H20,IF($L$4='Sosyal Güvenlik'!$J20,'Sosyal Güvenlik'!H20,IF($L$4=' Muhasebe Programı'!$J20,' Muhasebe Programı'!H20,IF($L$4='Bilgisayar Programcılığı'!$J20,'Bilgisayar Programcılığı'!H20,IF($L$4='Bilgi Güvenliği'!$J20,'Bilgi Güvenliği'!H20," "))))))))))))</f>
        <v>SGP110</v>
      </c>
      <c r="E23" s="55" t="str">
        <f>IF($L$4='Çağrı Merkezi'!$E20,'Çağrı Merkezi'!D20,IF($L$4=Bankacılık!$E20,Bankacılık!D20,IF($L$4='Sosyal Güvenlik'!$E20,'Sosyal Güvenlik'!D20,IF($L$4=' Muhasebe Programı'!$E20,' Muhasebe Programı'!D20,IF($L$4='Bilgisayar Programcılığı'!$E20,'Bilgisayar Programcılığı'!D20,IF($L$4='Bilgi Güvenliği'!$E20,'Bilgi Güvenliği'!D20,IF($L$4='Çağrı Merkezi'!$J20,'Çağrı Merkezi'!I20,IF($L$4=Bankacılık!$J20,Bankacılık!I20,IF($L$4='Sosyal Güvenlik'!$J20,'Sosyal Güvenlik'!I20,IF($L$4=' Muhasebe Programı'!$J20,' Muhasebe Programı'!I20,IF($L$4='Bilgisayar Programcılığı'!$J20,'Bilgisayar Programcılığı'!I20,IF($L$4='Bilgi Güvenliği'!$J20,'Bilgi Güvenliği'!I20," "))))))))))))</f>
        <v>Ofis Programları II</v>
      </c>
      <c r="F23" s="200"/>
      <c r="G23" s="149">
        <v>0.75</v>
      </c>
      <c r="H23" s="150" t="str">
        <f>IF($L$4='Bankacılık İÖ'!$E18,'Bankacılık İÖ'!C18,IF($L$4='Sosyal Güvenlik İÖ'!$E17,'Sosyal Güvenlik İÖ'!C17,IF($L$4='Bankacılık İÖ'!$J18,'Bankacılık İÖ'!H18,IF($L$4='Sosyal Güvenlik İÖ'!$J17,'Sosyal Güvenlik İÖ'!H17," "))))</f>
        <v>SGP110</v>
      </c>
      <c r="I23" s="162" t="str">
        <f>IF($L$4='Bankacılık İÖ'!$E18,'Bankacılık İÖ'!D18,IF($L$4='Sosyal Güvenlik İÖ'!$E17,'Sosyal Güvenlik İÖ'!D17,IF($L$4='Bankacılık İÖ'!$J18,'Bankacılık İÖ'!I18,IF($L$4='Sosyal Güvenlik İÖ'!$J17,'Sosyal Güvenlik İÖ'!I17," "))))</f>
        <v>Ofis Programları II</v>
      </c>
      <c r="K23" s="39">
        <v>8</v>
      </c>
      <c r="L23" s="169" t="s">
        <v>89</v>
      </c>
    </row>
    <row r="24" spans="1:12" s="44" customFormat="1" ht="11.1" customHeight="1" x14ac:dyDescent="0.2">
      <c r="A24" s="197"/>
      <c r="B24" s="45">
        <v>0.45833333333333331</v>
      </c>
      <c r="C24" s="200"/>
      <c r="D24" s="55" t="str">
        <f>IF($L$4='Çağrı Merkezi'!$E21,'Çağrı Merkezi'!C21,IF($L$4=Bankacılık!$E21,Bankacılık!C21,IF($L$4='Sosyal Güvenlik'!$E21,'Sosyal Güvenlik'!C21,IF($L$4=' Muhasebe Programı'!$E21,' Muhasebe Programı'!C21,IF($L$4='Bilgisayar Programcılığı'!$E21,'Bilgisayar Programcılığı'!C21,IF($L$4='Bilgi Güvenliği'!$E21,'Bilgi Güvenliği'!C21,IF($L$4='Çağrı Merkezi'!$J21,'Çağrı Merkezi'!H21,IF($L$4=Bankacılık!$J21,Bankacılık!H21,IF($L$4='Sosyal Güvenlik'!$J21,'Sosyal Güvenlik'!H21,IF($L$4=' Muhasebe Programı'!$J21,' Muhasebe Programı'!H21,IF($L$4='Bilgisayar Programcılığı'!$J21,'Bilgisayar Programcılığı'!H21,IF($L$4='Bilgi Güvenliği'!$J21,'Bilgi Güvenliği'!H21," "))))))))))))</f>
        <v>SGP110</v>
      </c>
      <c r="E24" s="55" t="str">
        <f>IF($L$4='Çağrı Merkezi'!$E21,'Çağrı Merkezi'!D21,IF($L$4=Bankacılık!$E21,Bankacılık!D21,IF($L$4='Sosyal Güvenlik'!$E21,'Sosyal Güvenlik'!D21,IF($L$4=' Muhasebe Programı'!$E21,' Muhasebe Programı'!D21,IF($L$4='Bilgisayar Programcılığı'!$E21,'Bilgisayar Programcılığı'!D21,IF($L$4='Bilgi Güvenliği'!$E21,'Bilgi Güvenliği'!D21,IF($L$4='Çağrı Merkezi'!$J21,'Çağrı Merkezi'!I21,IF($L$4=Bankacılık!$J21,Bankacılık!I21,IF($L$4='Sosyal Güvenlik'!$J21,'Sosyal Güvenlik'!I21,IF($L$4=' Muhasebe Programı'!$J21,' Muhasebe Programı'!I21,IF($L$4='Bilgisayar Programcılığı'!$J21,'Bilgisayar Programcılığı'!I21,IF($L$4='Bilgi Güvenliği'!$J21,'Bilgi Güvenliği'!I21," "))))))))))))</f>
        <v>Ofis Programları II</v>
      </c>
      <c r="F24" s="200"/>
      <c r="G24" s="149">
        <v>0.79166666666666663</v>
      </c>
      <c r="H24" s="150" t="str">
        <f>IF($L$4='Bankacılık İÖ'!$E19,'Bankacılık İÖ'!C19,IF($L$4='Sosyal Güvenlik İÖ'!$E18,'Sosyal Güvenlik İÖ'!C18,IF($L$4='Bankacılık İÖ'!$J19,'Bankacılık İÖ'!H19,IF($L$4='Sosyal Güvenlik İÖ'!$J18,'Sosyal Güvenlik İÖ'!H18," "))))</f>
        <v>BAN254</v>
      </c>
      <c r="I24" s="162" t="str">
        <f>IF($L$4='Bankacılık İÖ'!$E19,'Bankacılık İÖ'!D19,IF($L$4='Sosyal Güvenlik İÖ'!$E18,'Sosyal Güvenlik İÖ'!D18,IF($L$4='Bankacılık İÖ'!$J19,'Bankacılık İÖ'!I19,IF($L$4='Sosyal Güvenlik İÖ'!$J18,'Sosyal Güvenlik İÖ'!I18," "))))</f>
        <v>Mesleki Yazışmalar ve Hızlı Yaz.Tek.</v>
      </c>
      <c r="K24" s="39">
        <v>9</v>
      </c>
      <c r="L24" s="169" t="s">
        <v>223</v>
      </c>
    </row>
    <row r="25" spans="1:12" s="44" customFormat="1" ht="11.25" customHeight="1" x14ac:dyDescent="0.2">
      <c r="A25" s="197"/>
      <c r="B25" s="140"/>
      <c r="C25" s="200"/>
      <c r="D25" s="141" t="str">
        <f>IF($L$4='Çağrı Merkezi'!$E22,'Çağrı Merkezi'!C22,IF($L$4=Bankacılık!$E22,Bankacılık!C22,IF($L$4='Sosyal Güvenlik'!$E22,'Sosyal Güvenlik'!C22,IF($L$4=' Muhasebe Programı'!$E22,' Muhasebe Programı'!C22,IF($L$4='Bilgisayar Programcılığı'!$E22,'Bilgisayar Programcılığı'!C22,IF($L$4='Bilgi Güvenliği'!$E22,'Bilgi Güvenliği'!C22,IF($L$4='Çağrı Merkezi'!$J22,'Çağrı Merkezi'!H22,IF($L$4=Bankacılık!$J22,Bankacılık!H22,IF($L$4='Sosyal Güvenlik'!$J22,'Sosyal Güvenlik'!H22,IF($L$4=' Muhasebe Programı'!$J22,' Muhasebe Programı'!H22,IF($L$4='Bilgisayar Programcılığı'!$J22,'Bilgisayar Programcılığı'!H22,IF($L$4='Bilgi Güvenliği'!$J22,'Bilgi Güvenliği'!H22," "))))))))))))</f>
        <v xml:space="preserve"> </v>
      </c>
      <c r="E25" s="141" t="str">
        <f>IF($L$4='Çağrı Merkezi'!$E22,'Çağrı Merkezi'!D22,IF($L$4=Bankacılık!$E22,Bankacılık!D22,IF($L$4='Sosyal Güvenlik'!$E22,'Sosyal Güvenlik'!D22,IF($L$4=' Muhasebe Programı'!$E22,' Muhasebe Programı'!D22,IF($L$4='Bilgisayar Programcılığı'!$E22,'Bilgisayar Programcılığı'!D22,IF($L$4='Bilgi Güvenliği'!$E22,'Bilgi Güvenliği'!D22,IF($L$4='Çağrı Merkezi'!$J22,'Çağrı Merkezi'!I22,IF($L$4=Bankacılık!$J22,Bankacılık!I22,IF($L$4='Sosyal Güvenlik'!$J22,'Sosyal Güvenlik'!I22,IF($L$4=' Muhasebe Programı'!$J22,' Muhasebe Programı'!I22,IF($L$4='Bilgisayar Programcılığı'!$J22,'Bilgisayar Programcılığı'!I22,IF($L$4='Bilgi Güvenliği'!$J22,'Bilgi Güvenliği'!I22," "))))))))))))</f>
        <v xml:space="preserve"> </v>
      </c>
      <c r="F25" s="200"/>
      <c r="G25" s="149">
        <v>0.83333333333333337</v>
      </c>
      <c r="H25" s="150" t="str">
        <f>IF($L$4='Bankacılık İÖ'!$E20,'Bankacılık İÖ'!C20,IF($L$4='Sosyal Güvenlik İÖ'!$E19,'Sosyal Güvenlik İÖ'!C19,IF($L$4='Bankacılık İÖ'!$J20,'Bankacılık İÖ'!H20,IF($L$4='Sosyal Güvenlik İÖ'!$J19,'Sosyal Güvenlik İÖ'!H19," "))))</f>
        <v>BAN254</v>
      </c>
      <c r="I25" s="162" t="str">
        <f>IF($L$4='Bankacılık İÖ'!$E20,'Bankacılık İÖ'!D20,IF($L$4='Sosyal Güvenlik İÖ'!$E19,'Sosyal Güvenlik İÖ'!D19,IF($L$4='Bankacılık İÖ'!$J20,'Bankacılık İÖ'!I20,IF($L$4='Sosyal Güvenlik İÖ'!$J19,'Sosyal Güvenlik İÖ'!I19," "))))</f>
        <v>Mesleki Yazışmalar ve Hızlı Yaz.Tek.</v>
      </c>
      <c r="K25" s="39">
        <v>10</v>
      </c>
      <c r="L25" s="169" t="s">
        <v>224</v>
      </c>
    </row>
    <row r="26" spans="1:12" s="44" customFormat="1" ht="11.1" customHeight="1" x14ac:dyDescent="0.2">
      <c r="A26" s="197"/>
      <c r="B26" s="45">
        <v>0.54166666666666663</v>
      </c>
      <c r="C26" s="200"/>
      <c r="D26" s="55" t="str">
        <f>IF($L$4='Çağrı Merkezi'!$E23,'Çağrı Merkezi'!C23,IF($L$4=Bankacılık!$E23,Bankacılık!C23,IF($L$4='Sosyal Güvenlik'!$E23,'Sosyal Güvenlik'!C23,IF($L$4=' Muhasebe Programı'!$E23,' Muhasebe Programı'!C23,IF($L$4='Bilgisayar Programcılığı'!$E23,'Bilgisayar Programcılığı'!C23,IF($L$4='Bilgi Güvenliği'!$E23,'Bilgi Güvenliği'!C23,IF($L$4='Çağrı Merkezi'!$J23,'Çağrı Merkezi'!H23,IF($L$4=Bankacılık!$J23,Bankacılık!H23,IF($L$4='Sosyal Güvenlik'!$J23,'Sosyal Güvenlik'!H23,IF($L$4=' Muhasebe Programı'!$J23,' Muhasebe Programı'!H23,IF($L$4='Bilgisayar Programcılığı'!$J23,'Bilgisayar Programcılığı'!H23,IF($L$4='Bilgi Güvenliği'!$J23,'Bilgi Güvenliği'!H23," "))))))))))))</f>
        <v>BAN254</v>
      </c>
      <c r="E26" s="55" t="str">
        <f>IF($L$4='Çağrı Merkezi'!$E23,'Çağrı Merkezi'!D23,IF($L$4=Bankacılık!$E23,Bankacılık!D23,IF($L$4='Sosyal Güvenlik'!$E23,'Sosyal Güvenlik'!D23,IF($L$4=' Muhasebe Programı'!$E23,' Muhasebe Programı'!D23,IF($L$4='Bilgisayar Programcılığı'!$E23,'Bilgisayar Programcılığı'!D23,IF($L$4='Bilgi Güvenliği'!$E23,'Bilgi Güvenliği'!D23,IF($L$4='Çağrı Merkezi'!$J23,'Çağrı Merkezi'!I23,IF($L$4=Bankacılık!$J23,Bankacılık!I23,IF($L$4='Sosyal Güvenlik'!$J23,'Sosyal Güvenlik'!I23,IF($L$4=' Muhasebe Programı'!$J23,' Muhasebe Programı'!I23,IF($L$4='Bilgisayar Programcılığı'!$J23,'Bilgisayar Programcılığı'!I23,IF($L$4='Bilgi Güvenliği'!$J23,'Bilgi Güvenliği'!I23," "))))))))))))</f>
        <v>Mesleki Yazışmalar ve Hızlı Yaz.Tek.</v>
      </c>
      <c r="F26" s="200"/>
      <c r="G26" s="149">
        <v>0.875</v>
      </c>
      <c r="H26" s="150" t="str">
        <f>IF($L$4='Bankacılık İÖ'!$E21,'Bankacılık İÖ'!C21,IF($L$4='Sosyal Güvenlik İÖ'!$E20,'Sosyal Güvenlik İÖ'!C20,IF($L$4='Bankacılık İÖ'!$J21,'Bankacılık İÖ'!H21,IF($L$4='Sosyal Güvenlik İÖ'!$J20,'Sosyal Güvenlik İÖ'!H20," "))))</f>
        <v>BAN254</v>
      </c>
      <c r="I26" s="162" t="str">
        <f>IF($L$4='Bankacılık İÖ'!$E21,'Bankacılık İÖ'!D21,IF($L$4='Sosyal Güvenlik İÖ'!$E20,'Sosyal Güvenlik İÖ'!D20,IF($L$4='Bankacılık İÖ'!$J21,'Bankacılık İÖ'!I21,IF($L$4='Sosyal Güvenlik İÖ'!$J20,'Sosyal Güvenlik İÖ'!I20," "))))</f>
        <v>Mesleki Yazışmalar ve Hızlı Yaz.Tek.</v>
      </c>
      <c r="K26" s="39">
        <v>11</v>
      </c>
      <c r="L26" s="169" t="s">
        <v>91</v>
      </c>
    </row>
    <row r="27" spans="1:12" s="44" customFormat="1" ht="11.1" customHeight="1" x14ac:dyDescent="0.2">
      <c r="A27" s="197"/>
      <c r="B27" s="45">
        <v>0.58333333333333337</v>
      </c>
      <c r="C27" s="200"/>
      <c r="D27" s="55" t="str">
        <f>IF($L$4='Çağrı Merkezi'!$E24,'Çağrı Merkezi'!C24,IF($L$4=Bankacılık!$E24,Bankacılık!C24,IF($L$4='Sosyal Güvenlik'!$E24,'Sosyal Güvenlik'!C24,IF($L$4=' Muhasebe Programı'!$E24,' Muhasebe Programı'!C24,IF($L$4='Bilgisayar Programcılığı'!$E24,'Bilgisayar Programcılığı'!C24,IF($L$4='Bilgi Güvenliği'!$E24,'Bilgi Güvenliği'!C24,IF($L$4='Çağrı Merkezi'!$J24,'Çağrı Merkezi'!H24,IF($L$4=Bankacılık!$J24,Bankacılık!H24,IF($L$4='Sosyal Güvenlik'!$J24,'Sosyal Güvenlik'!H24,IF($L$4=' Muhasebe Programı'!$J24,' Muhasebe Programı'!H24,IF($L$4='Bilgisayar Programcılığı'!$J24,'Bilgisayar Programcılığı'!H24,IF($L$4='Bilgi Güvenliği'!$J24,'Bilgi Güvenliği'!H24," "))))))))))))</f>
        <v>BAN254</v>
      </c>
      <c r="E27" s="55" t="str">
        <f>IF($L$4='Çağrı Merkezi'!$E24,'Çağrı Merkezi'!D24,IF($L$4=Bankacılık!$E24,Bankacılık!D24,IF($L$4='Sosyal Güvenlik'!$E24,'Sosyal Güvenlik'!D24,IF($L$4=' Muhasebe Programı'!$E24,' Muhasebe Programı'!D24,IF($L$4='Bilgisayar Programcılığı'!$E24,'Bilgisayar Programcılığı'!D24,IF($L$4='Bilgi Güvenliği'!$E24,'Bilgi Güvenliği'!D24,IF($L$4='Çağrı Merkezi'!$J24,'Çağrı Merkezi'!I24,IF($L$4=Bankacılık!$J24,Bankacılık!I24,IF($L$4='Sosyal Güvenlik'!$J24,'Sosyal Güvenlik'!I24,IF($L$4=' Muhasebe Programı'!$J24,' Muhasebe Programı'!I24,IF($L$4='Bilgisayar Programcılığı'!$J24,'Bilgisayar Programcılığı'!I24,IF($L$4='Bilgi Güvenliği'!$J24,'Bilgi Güvenliği'!I24," "))))))))))))</f>
        <v>Mesleki Yazışmalar ve Hızlı Yaz.Tek.</v>
      </c>
      <c r="F27" s="200"/>
      <c r="G27" s="149">
        <v>0.91666666666666663</v>
      </c>
      <c r="H27" s="150" t="str">
        <f>IF($L$4='Bankacılık İÖ'!$E22,'Bankacılık İÖ'!C22,IF($L$4='Sosyal Güvenlik İÖ'!$E21,'Sosyal Güvenlik İÖ'!C21,IF($L$4='Bankacılık İÖ'!$J22,'Bankacılık İÖ'!H22,IF($L$4='Sosyal Güvenlik İÖ'!$J21,'Sosyal Güvenlik İÖ'!H21," "))))</f>
        <v xml:space="preserve"> </v>
      </c>
      <c r="I27" s="162" t="str">
        <f>IF($L$4='Bankacılık İÖ'!$E22,'Bankacılık İÖ'!D22,IF($L$4='Sosyal Güvenlik İÖ'!$E21,'Sosyal Güvenlik İÖ'!D21,IF($L$4='Bankacılık İÖ'!$J22,'Bankacılık İÖ'!I22,IF($L$4='Sosyal Güvenlik İÖ'!$J21,'Sosyal Güvenlik İÖ'!I21," "))))</f>
        <v xml:space="preserve"> </v>
      </c>
      <c r="K27" s="39">
        <v>12</v>
      </c>
      <c r="L27" s="169" t="s">
        <v>87</v>
      </c>
    </row>
    <row r="28" spans="1:12" s="44" customFormat="1" ht="11.1" customHeight="1" x14ac:dyDescent="0.2">
      <c r="A28" s="197"/>
      <c r="B28" s="45">
        <v>0.625</v>
      </c>
      <c r="C28" s="200"/>
      <c r="D28" s="55" t="str">
        <f>IF($L$4='Çağrı Merkezi'!$E25,'Çağrı Merkezi'!C25,IF($L$4=Bankacılık!$E25,Bankacılık!C25,IF($L$4='Sosyal Güvenlik'!$E25,'Sosyal Güvenlik'!C25,IF($L$4=' Muhasebe Programı'!$E25,' Muhasebe Programı'!C25,IF($L$4='Bilgisayar Programcılığı'!$E25,'Bilgisayar Programcılığı'!C25,IF($L$4='Bilgi Güvenliği'!$E25,'Bilgi Güvenliği'!C25,IF($L$4='Çağrı Merkezi'!$J25,'Çağrı Merkezi'!H25,IF($L$4=Bankacılık!$J25,Bankacılık!H25,IF($L$4='Sosyal Güvenlik'!$J25,'Sosyal Güvenlik'!H25,IF($L$4=' Muhasebe Programı'!$J25,' Muhasebe Programı'!H25,IF($L$4='Bilgisayar Programcılığı'!$J25,'Bilgisayar Programcılığı'!H25,IF($L$4='Bilgi Güvenliği'!$J25,'Bilgi Güvenliği'!H25," "))))))))))))</f>
        <v>BAN254</v>
      </c>
      <c r="E28" s="55" t="str">
        <f>IF($L$4='Çağrı Merkezi'!$E25,'Çağrı Merkezi'!D25,IF($L$4=Bankacılık!$E25,Bankacılık!D25,IF($L$4='Sosyal Güvenlik'!$E25,'Sosyal Güvenlik'!D25,IF($L$4=' Muhasebe Programı'!$E25,' Muhasebe Programı'!D25,IF($L$4='Bilgisayar Programcılığı'!$E25,'Bilgisayar Programcılığı'!D25,IF($L$4='Bilgi Güvenliği'!$E25,'Bilgi Güvenliği'!D25,IF($L$4='Çağrı Merkezi'!$J25,'Çağrı Merkezi'!I25,IF($L$4=Bankacılık!$J25,Bankacılık!I25,IF($L$4='Sosyal Güvenlik'!$J25,'Sosyal Güvenlik'!I25,IF($L$4=' Muhasebe Programı'!$J25,' Muhasebe Programı'!I25,IF($L$4='Bilgisayar Programcılığı'!$J25,'Bilgisayar Programcılığı'!I25,IF($L$4='Bilgi Güvenliği'!$J25,'Bilgi Güvenliği'!I25," "))))))))))))</f>
        <v>Mesleki Yazışmalar ve Hızlı Yaz.Tek.</v>
      </c>
      <c r="F28" s="200"/>
      <c r="G28" s="149"/>
      <c r="H28" s="150"/>
      <c r="I28" s="162"/>
      <c r="K28" s="39">
        <v>13</v>
      </c>
      <c r="L28" s="169" t="s">
        <v>90</v>
      </c>
    </row>
    <row r="29" spans="1:12" s="44" customFormat="1" ht="11.1" customHeight="1" thickBot="1" x14ac:dyDescent="0.25">
      <c r="A29" s="198"/>
      <c r="B29" s="48">
        <v>0.66666666666666663</v>
      </c>
      <c r="C29" s="201"/>
      <c r="D29" s="56" t="str">
        <f>IF($L$4='Çağrı Merkezi'!$E26,'Çağrı Merkezi'!C26,IF($L$4=Bankacılık!$E26,Bankacılık!C26,IF($L$4='Sosyal Güvenlik'!$E26,'Sosyal Güvenlik'!C26,IF($L$4=' Muhasebe Programı'!$E26,' Muhasebe Programı'!C26,IF($L$4='Bilgisayar Programcılığı'!$E26,'Bilgisayar Programcılığı'!C26,IF($L$4='Bilgi Güvenliği'!$E26,'Bilgi Güvenliği'!C26,IF($L$4='Çağrı Merkezi'!$J26,'Çağrı Merkezi'!H26,IF($L$4=Bankacılık!$J26,Bankacılık!H26,IF($L$4='Sosyal Güvenlik'!$J26,'Sosyal Güvenlik'!H26,IF($L$4=' Muhasebe Programı'!$J26,' Muhasebe Programı'!H26,IF($L$4='Bilgisayar Programcılığı'!$J26,'Bilgisayar Programcılığı'!H26,IF($L$4='Bilgi Güvenliği'!$J26,'Bilgi Güvenliği'!H26," "))))))))))))</f>
        <v xml:space="preserve"> </v>
      </c>
      <c r="E29" s="56" t="str">
        <f>IF($L$4='Çağrı Merkezi'!$E26,'Çağrı Merkezi'!D26,IF($L$4=Bankacılık!$E26,Bankacılık!D26,IF($L$4='Sosyal Güvenlik'!$E26,'Sosyal Güvenlik'!D26,IF($L$4=' Muhasebe Programı'!$E26,' Muhasebe Programı'!D26,IF($L$4='Bilgisayar Programcılığı'!$E26,'Bilgisayar Programcılığı'!D26,IF($L$4='Bilgi Güvenliği'!$E26,'Bilgi Güvenliği'!D26,IF($L$4='Çağrı Merkezi'!$J26,'Çağrı Merkezi'!I26,IF($L$4=Bankacılık!$J26,Bankacılık!I26,IF($L$4='Sosyal Güvenlik'!$J26,'Sosyal Güvenlik'!I26,IF($L$4=' Muhasebe Programı'!$J26,' Muhasebe Programı'!I26,IF($L$4='Bilgisayar Programcılığı'!$J26,'Bilgisayar Programcılığı'!I26,IF($L$4='Bilgi Güvenliği'!$J26,'Bilgi Güvenliği'!I26," "))))))))))))</f>
        <v xml:space="preserve"> </v>
      </c>
      <c r="F29" s="201"/>
      <c r="G29" s="160"/>
      <c r="H29" s="163"/>
      <c r="I29" s="164"/>
      <c r="K29" s="39">
        <v>14</v>
      </c>
      <c r="L29" s="170" t="s">
        <v>225</v>
      </c>
    </row>
    <row r="30" spans="1:12" s="44" customFormat="1" ht="11.1" customHeight="1" x14ac:dyDescent="0.2">
      <c r="A30" s="196" t="s">
        <v>49</v>
      </c>
      <c r="B30" s="41">
        <v>0.375</v>
      </c>
      <c r="C30" s="199" t="s">
        <v>49</v>
      </c>
      <c r="D30" s="54" t="str">
        <f>IF($L$4='Çağrı Merkezi'!$E27,'Çağrı Merkezi'!C27,IF($L$4=Bankacılık!$E27,Bankacılık!C27,IF($L$4='Sosyal Güvenlik'!$E27,'Sosyal Güvenlik'!C27,IF($L$4=' Muhasebe Programı'!$E27,' Muhasebe Programı'!C27,IF($L$4='Bilgisayar Programcılığı'!$E27,'Bilgisayar Programcılığı'!C27,IF($L$4='Bilgi Güvenliği'!$E27,'Bilgi Güvenliği'!C27,IF($L$4='Çağrı Merkezi'!$J27,'Çağrı Merkezi'!H27,IF($L$4=Bankacılık!$J27,Bankacılık!H27,IF($L$4='Sosyal Güvenlik'!$J27,'Sosyal Güvenlik'!H27,IF($L$4=' Muhasebe Programı'!$J27,' Muhasebe Programı'!H27,IF($L$4='Bilgisayar Programcılığı'!$J27,'Bilgisayar Programcılığı'!H27,IF($L$4='Bilgi Güvenliği'!$J27,'Bilgi Güvenliği'!H27," "))))))))))))</f>
        <v xml:space="preserve"> </v>
      </c>
      <c r="E30" s="54" t="str">
        <f>IF($L$4='Çağrı Merkezi'!$E27,'Çağrı Merkezi'!D27,IF($L$4=Bankacılık!$E27,Bankacılık!D27,IF($L$4='Sosyal Güvenlik'!$E27,'Sosyal Güvenlik'!D27,IF($L$4=' Muhasebe Programı'!$E27,' Muhasebe Programı'!D27,IF($L$4='Bilgisayar Programcılığı'!$E27,'Bilgisayar Programcılığı'!D27,IF($L$4='Bilgi Güvenliği'!$E27,'Bilgi Güvenliği'!D27,IF($L$4='Çağrı Merkezi'!$J27,'Çağrı Merkezi'!I27,IF($L$4=Bankacılık!$J27,Bankacılık!I27,IF($L$4='Sosyal Güvenlik'!$J27,'Sosyal Güvenlik'!I27,IF($L$4=' Muhasebe Programı'!$J27,' Muhasebe Programı'!I27,IF($L$4='Bilgisayar Programcılığı'!$J27,'Bilgisayar Programcılığı'!I27,IF($L$4='Bilgi Güvenliği'!$J27,'Bilgi Güvenliği'!I27," "))))))))))))</f>
        <v xml:space="preserve"> </v>
      </c>
      <c r="F30" s="199" t="s">
        <v>49</v>
      </c>
      <c r="G30" s="158">
        <v>0.70833333333333337</v>
      </c>
      <c r="H30" s="159" t="str">
        <f>IF($L$4='Bankacılık İÖ'!$E23,'Bankacılık İÖ'!C23,IF($L$4='Sosyal Güvenlik İÖ'!$E22,'Sosyal Güvenlik İÖ'!C22,IF($L$4='Bankacılık İÖ'!$J23,'Bankacılık İÖ'!H23,IF($L$4='Sosyal Güvenlik İÖ'!$J22,'Sosyal Güvenlik İÖ'!H22," "))))</f>
        <v xml:space="preserve"> </v>
      </c>
      <c r="I30" s="161" t="str">
        <f>IF($L$4='Bankacılık İÖ'!$E23,'Bankacılık İÖ'!D23,IF($L$4='Sosyal Güvenlik İÖ'!$E22,'Sosyal Güvenlik İÖ'!D22,IF($L$4='Bankacılık İÖ'!$J23,'Bankacılık İÖ'!I23,IF($L$4='Sosyal Güvenlik İÖ'!$J22,'Sosyal Güvenlik İÖ'!I22," "))))</f>
        <v xml:space="preserve"> </v>
      </c>
      <c r="K30" s="39">
        <v>15</v>
      </c>
      <c r="L30" s="170" t="s">
        <v>226</v>
      </c>
    </row>
    <row r="31" spans="1:12" s="44" customFormat="1" ht="11.1" customHeight="1" x14ac:dyDescent="0.2">
      <c r="A31" s="197"/>
      <c r="B31" s="45">
        <v>0.41666666666666669</v>
      </c>
      <c r="C31" s="200"/>
      <c r="D31" s="55" t="str">
        <f>IF($L$4='Çağrı Merkezi'!$E28,'Çağrı Merkezi'!C28,IF($L$4=Bankacılık!$E28,Bankacılık!C28,IF($L$4='Sosyal Güvenlik'!$E28,'Sosyal Güvenlik'!C28,IF($L$4=' Muhasebe Programı'!$E28,' Muhasebe Programı'!C28,IF($L$4='Bilgisayar Programcılığı'!$E28,'Bilgisayar Programcılığı'!C28,IF($L$4='Bilgi Güvenliği'!$E28,'Bilgi Güvenliği'!C28,IF($L$4='Çağrı Merkezi'!$J28,'Çağrı Merkezi'!H28,IF($L$4=Bankacılık!$J28,Bankacılık!H28,IF($L$4='Sosyal Güvenlik'!$J28,'Sosyal Güvenlik'!H28,IF($L$4=' Muhasebe Programı'!$J28,' Muhasebe Programı'!H28,IF($L$4='Bilgisayar Programcılığı'!$J28,'Bilgisayar Programcılığı'!H28,IF($L$4='Bilgi Güvenliği'!$J28,'Bilgi Güvenliği'!H28," "))))))))))))</f>
        <v xml:space="preserve"> </v>
      </c>
      <c r="E31" s="55" t="str">
        <f>IF($L$4='Çağrı Merkezi'!$E28,'Çağrı Merkezi'!D28,IF($L$4=Bankacılık!$E28,Bankacılık!D28,IF($L$4='Sosyal Güvenlik'!$E28,'Sosyal Güvenlik'!D28,IF($L$4=' Muhasebe Programı'!$E28,' Muhasebe Programı'!D28,IF($L$4='Bilgisayar Programcılığı'!$E28,'Bilgisayar Programcılığı'!D28,IF($L$4='Bilgi Güvenliği'!$E28,'Bilgi Güvenliği'!D28,IF($L$4='Çağrı Merkezi'!$J28,'Çağrı Merkezi'!I28,IF($L$4=Bankacılık!$J28,Bankacılık!I28,IF($L$4='Sosyal Güvenlik'!$J28,'Sosyal Güvenlik'!I28,IF($L$4=' Muhasebe Programı'!$J28,' Muhasebe Programı'!I28,IF($L$4='Bilgisayar Programcılığı'!$J28,'Bilgisayar Programcılığı'!I28,IF($L$4='Bilgi Güvenliği'!$J28,'Bilgi Güvenliği'!I28," "))))))))))))</f>
        <v xml:space="preserve"> </v>
      </c>
      <c r="F31" s="200"/>
      <c r="G31" s="149">
        <v>0.75</v>
      </c>
      <c r="H31" s="150" t="str">
        <f>IF($L$4='Bankacılık İÖ'!$E24,'Bankacılık İÖ'!C24,IF($L$4='Sosyal Güvenlik İÖ'!$E23,'Sosyal Güvenlik İÖ'!C23,IF($L$4='Bankacılık İÖ'!$J24,'Bankacılık İÖ'!H24,IF($L$4='Sosyal Güvenlik İÖ'!$J23,'Sosyal Güvenlik İÖ'!H23," "))))</f>
        <v xml:space="preserve"> </v>
      </c>
      <c r="I31" s="162" t="str">
        <f>IF($L$4='Bankacılık İÖ'!$E24,'Bankacılık İÖ'!D24,IF($L$4='Sosyal Güvenlik İÖ'!$E23,'Sosyal Güvenlik İÖ'!D23,IF($L$4='Bankacılık İÖ'!$J24,'Bankacılık İÖ'!I24,IF($L$4='Sosyal Güvenlik İÖ'!$J23,'Sosyal Güvenlik İÖ'!I23," "))))</f>
        <v xml:space="preserve"> </v>
      </c>
      <c r="K31" s="39">
        <v>16</v>
      </c>
      <c r="L31" s="171" t="s">
        <v>227</v>
      </c>
    </row>
    <row r="32" spans="1:12" s="44" customFormat="1" ht="11.1" customHeight="1" x14ac:dyDescent="0.2">
      <c r="A32" s="197"/>
      <c r="B32" s="45">
        <v>0.45833333333333331</v>
      </c>
      <c r="C32" s="200"/>
      <c r="D32" s="55" t="str">
        <f>IF($L$4='Çağrı Merkezi'!$E29,'Çağrı Merkezi'!C29,IF($L$4=Bankacılık!$E29,Bankacılık!C29,IF($L$4='Sosyal Güvenlik'!$E29,'Sosyal Güvenlik'!C29,IF($L$4=' Muhasebe Programı'!$E29,' Muhasebe Programı'!C29,IF($L$4='Bilgisayar Programcılığı'!$E29,'Bilgisayar Programcılığı'!C29,IF($L$4='Bilgi Güvenliği'!$E29,'Bilgi Güvenliği'!C29,IF($L$4='Çağrı Merkezi'!$J29,'Çağrı Merkezi'!H29,IF($L$4=Bankacılık!$J29,Bankacılık!H29,IF($L$4='Sosyal Güvenlik'!$J29,'Sosyal Güvenlik'!H29,IF($L$4=' Muhasebe Programı'!$J29,' Muhasebe Programı'!H29,IF($L$4='Bilgisayar Programcılığı'!$J29,'Bilgisayar Programcılığı'!H29,IF($L$4='Bilgi Güvenliği'!$J29,'Bilgi Güvenliği'!H29," "))))))))))))</f>
        <v xml:space="preserve"> </v>
      </c>
      <c r="E32" s="55" t="str">
        <f>IF($L$4='Çağrı Merkezi'!$E29,'Çağrı Merkezi'!D29,IF($L$4=Bankacılık!$E29,Bankacılık!D29,IF($L$4='Sosyal Güvenlik'!$E29,'Sosyal Güvenlik'!D29,IF($L$4=' Muhasebe Programı'!$E29,' Muhasebe Programı'!D29,IF($L$4='Bilgisayar Programcılığı'!$E29,'Bilgisayar Programcılığı'!D29,IF($L$4='Bilgi Güvenliği'!$E29,'Bilgi Güvenliği'!D29,IF($L$4='Çağrı Merkezi'!$J29,'Çağrı Merkezi'!I29,IF($L$4=Bankacılık!$J29,Bankacılık!I29,IF($L$4='Sosyal Güvenlik'!$J29,'Sosyal Güvenlik'!I29,IF($L$4=' Muhasebe Programı'!$J29,' Muhasebe Programı'!I29,IF($L$4='Bilgisayar Programcılığı'!$J29,'Bilgisayar Programcılığı'!I29,IF($L$4='Bilgi Güvenliği'!$J29,'Bilgi Güvenliği'!I29," "))))))))))))</f>
        <v xml:space="preserve"> </v>
      </c>
      <c r="F32" s="200"/>
      <c r="G32" s="149">
        <v>0.79166666666666663</v>
      </c>
      <c r="H32" s="150" t="str">
        <f>IF($L$4='Bankacılık İÖ'!$E25,'Bankacılık İÖ'!C25,IF($L$4='Sosyal Güvenlik İÖ'!$E24,'Sosyal Güvenlik İÖ'!C24,IF($L$4='Bankacılık İÖ'!$J25,'Bankacılık İÖ'!H25,IF($L$4='Sosyal Güvenlik İÖ'!$J24,'Sosyal Güvenlik İÖ'!H24," "))))</f>
        <v xml:space="preserve"> </v>
      </c>
      <c r="I32" s="162" t="str">
        <f>IF($L$4='Bankacılık İÖ'!$E25,'Bankacılık İÖ'!D25,IF($L$4='Sosyal Güvenlik İÖ'!$E24,'Sosyal Güvenlik İÖ'!D24,IF($L$4='Bankacılık İÖ'!$J25,'Bankacılık İÖ'!I25,IF($L$4='Sosyal Güvenlik İÖ'!$J24,'Sosyal Güvenlik İÖ'!I24," "))))</f>
        <v xml:space="preserve"> </v>
      </c>
      <c r="K32" s="39">
        <v>17</v>
      </c>
      <c r="L32" s="172" t="s">
        <v>228</v>
      </c>
    </row>
    <row r="33" spans="1:12" s="44" customFormat="1" ht="9.75" customHeight="1" x14ac:dyDescent="0.2">
      <c r="A33" s="197"/>
      <c r="B33" s="140"/>
      <c r="C33" s="200"/>
      <c r="D33" s="141" t="str">
        <f>IF($L$4='Çağrı Merkezi'!$E30,'Çağrı Merkezi'!C30,IF($L$4=Bankacılık!$E30,Bankacılık!C30,IF($L$4='Sosyal Güvenlik'!$E30,'Sosyal Güvenlik'!C30,IF($L$4=' Muhasebe Programı'!$E30,' Muhasebe Programı'!C30,IF($L$4='Bilgisayar Programcılığı'!$E30,'Bilgisayar Programcılığı'!C30,IF($L$4='Bilgi Güvenliği'!$E30,'Bilgi Güvenliği'!C30,IF($L$4='Çağrı Merkezi'!$J30,'Çağrı Merkezi'!H30,IF($L$4=Bankacılık!$J30,Bankacılık!H30,IF($L$4='Sosyal Güvenlik'!$J30,'Sosyal Güvenlik'!H30,IF($L$4=' Muhasebe Programı'!$J30,' Muhasebe Programı'!H30,IF($L$4='Bilgisayar Programcılığı'!$J30,'Bilgisayar Programcılığı'!H30,IF($L$4='Bilgi Güvenliği'!$J30,'Bilgi Güvenliği'!H30," "))))))))))))</f>
        <v xml:space="preserve"> </v>
      </c>
      <c r="E33" s="141" t="str">
        <f>IF($L$4='Çağrı Merkezi'!$E30,'Çağrı Merkezi'!D30,IF($L$4=Bankacılık!$E30,Bankacılık!D30,IF($L$4='Sosyal Güvenlik'!$E30,'Sosyal Güvenlik'!D30,IF($L$4=' Muhasebe Programı'!$E30,' Muhasebe Programı'!D30,IF($L$4='Bilgisayar Programcılığı'!$E30,'Bilgisayar Programcılığı'!D30,IF($L$4='Bilgi Güvenliği'!$E30,'Bilgi Güvenliği'!D30,IF($L$4='Çağrı Merkezi'!$J30,'Çağrı Merkezi'!I30,IF($L$4=Bankacılık!$J30,Bankacılık!I30,IF($L$4='Sosyal Güvenlik'!$J30,'Sosyal Güvenlik'!I30,IF($L$4=' Muhasebe Programı'!$J30,' Muhasebe Programı'!I30,IF($L$4='Bilgisayar Programcılığı'!$J30,'Bilgisayar Programcılığı'!I30,IF($L$4='Bilgi Güvenliği'!$J30,'Bilgi Güvenliği'!I30," "))))))))))))</f>
        <v xml:space="preserve"> </v>
      </c>
      <c r="F33" s="200"/>
      <c r="G33" s="149">
        <v>0.83333333333333337</v>
      </c>
      <c r="H33" s="150" t="str">
        <f>IF($L$4='Bankacılık İÖ'!$E26,'Bankacılık İÖ'!C26,IF($L$4='Sosyal Güvenlik İÖ'!$E25,'Sosyal Güvenlik İÖ'!C25,IF($L$4='Bankacılık İÖ'!$J26,'Bankacılık İÖ'!H26,IF($L$4='Sosyal Güvenlik İÖ'!$J25,'Sosyal Güvenlik İÖ'!H25," "))))</f>
        <v xml:space="preserve"> </v>
      </c>
      <c r="I33" s="162" t="str">
        <f>IF($L$4='Bankacılık İÖ'!$E26,'Bankacılık İÖ'!D26,IF($L$4='Sosyal Güvenlik İÖ'!$E25,'Sosyal Güvenlik İÖ'!D25,IF($L$4='Bankacılık İÖ'!$J26,'Bankacılık İÖ'!I26,IF($L$4='Sosyal Güvenlik İÖ'!$J25,'Sosyal Güvenlik İÖ'!I25," "))))</f>
        <v xml:space="preserve"> </v>
      </c>
      <c r="K33" s="39">
        <v>18</v>
      </c>
      <c r="L33" s="172" t="s">
        <v>229</v>
      </c>
    </row>
    <row r="34" spans="1:12" s="44" customFormat="1" ht="11.1" customHeight="1" x14ac:dyDescent="0.2">
      <c r="A34" s="197"/>
      <c r="B34" s="45">
        <v>0.54166666666666663</v>
      </c>
      <c r="C34" s="200"/>
      <c r="D34" s="55" t="str">
        <f>IF($L$4='Çağrı Merkezi'!$E31,'Çağrı Merkezi'!C31,IF($L$4=Bankacılık!$E31,Bankacılık!C31,IF($L$4='Sosyal Güvenlik'!$E31,'Sosyal Güvenlik'!C31,IF($L$4=' Muhasebe Programı'!$E31,' Muhasebe Programı'!C31,IF($L$4='Bilgisayar Programcılığı'!$E31,'Bilgisayar Programcılığı'!C31,IF($L$4='Bilgi Güvenliği'!$E31,'Bilgi Güvenliği'!C31,IF($L$4='Çağrı Merkezi'!$J31,'Çağrı Merkezi'!H31,IF($L$4=Bankacılık!$J31,Bankacılık!H31,IF($L$4='Sosyal Güvenlik'!$J31,'Sosyal Güvenlik'!H31,IF($L$4=' Muhasebe Programı'!$J31,' Muhasebe Programı'!H31,IF($L$4='Bilgisayar Programcılığı'!$J31,'Bilgisayar Programcılığı'!H31,IF($L$4='Bilgi Güvenliği'!$J31,'Bilgi Güvenliği'!H31," "))))))))))))</f>
        <v xml:space="preserve"> </v>
      </c>
      <c r="E34" s="55" t="str">
        <f>IF($L$4='Çağrı Merkezi'!$E31,'Çağrı Merkezi'!D31,IF($L$4=Bankacılık!$E31,Bankacılık!D31,IF($L$4='Sosyal Güvenlik'!$E31,'Sosyal Güvenlik'!D31,IF($L$4=' Muhasebe Programı'!$E31,' Muhasebe Programı'!D31,IF($L$4='Bilgisayar Programcılığı'!$E31,'Bilgisayar Programcılığı'!D31,IF($L$4='Bilgi Güvenliği'!$E31,'Bilgi Güvenliği'!D31,IF($L$4='Çağrı Merkezi'!$J31,'Çağrı Merkezi'!I31,IF($L$4=Bankacılık!$J31,Bankacılık!I31,IF($L$4='Sosyal Güvenlik'!$J31,'Sosyal Güvenlik'!I31,IF($L$4=' Muhasebe Programı'!$J31,' Muhasebe Programı'!I31,IF($L$4='Bilgisayar Programcılığı'!$J31,'Bilgisayar Programcılığı'!I31,IF($L$4='Bilgi Güvenliği'!$J31,'Bilgi Güvenliği'!I31," "))))))))))))</f>
        <v xml:space="preserve"> </v>
      </c>
      <c r="F34" s="200"/>
      <c r="G34" s="149">
        <v>0.875</v>
      </c>
      <c r="H34" s="150" t="str">
        <f>IF($L$4='Bankacılık İÖ'!$E27,'Bankacılık İÖ'!C27,IF($L$4='Sosyal Güvenlik İÖ'!$E26,'Sosyal Güvenlik İÖ'!C26,IF($L$4='Bankacılık İÖ'!$J27,'Bankacılık İÖ'!H27,IF($L$4='Sosyal Güvenlik İÖ'!$J26,'Sosyal Güvenlik İÖ'!H26," "))))</f>
        <v xml:space="preserve"> </v>
      </c>
      <c r="I34" s="162" t="str">
        <f>IF($L$4='Bankacılık İÖ'!$E27,'Bankacılık İÖ'!D27,IF($L$4='Sosyal Güvenlik İÖ'!$E26,'Sosyal Güvenlik İÖ'!D26,IF($L$4='Bankacılık İÖ'!$J27,'Bankacılık İÖ'!I27,IF($L$4='Sosyal Güvenlik İÖ'!$J26,'Sosyal Güvenlik İÖ'!I26," "))))</f>
        <v xml:space="preserve"> </v>
      </c>
      <c r="K34" s="39">
        <v>19</v>
      </c>
      <c r="L34" s="172" t="s">
        <v>230</v>
      </c>
    </row>
    <row r="35" spans="1:12" s="44" customFormat="1" ht="11.1" customHeight="1" x14ac:dyDescent="0.2">
      <c r="A35" s="197"/>
      <c r="B35" s="45">
        <v>0.58333333333333337</v>
      </c>
      <c r="C35" s="200"/>
      <c r="D35" s="55" t="str">
        <f>IF($L$4='Çağrı Merkezi'!$E32,'Çağrı Merkezi'!C32,IF($L$4=Bankacılık!$E32,Bankacılık!C32,IF($L$4='Sosyal Güvenlik'!$E32,'Sosyal Güvenlik'!C32,IF($L$4=' Muhasebe Programı'!$E32,' Muhasebe Programı'!C32,IF($L$4='Bilgisayar Programcılığı'!$E32,'Bilgisayar Programcılığı'!C32,IF($L$4='Bilgi Güvenliği'!$E32,'Bilgi Güvenliği'!C32,IF($L$4='Çağrı Merkezi'!$J32,'Çağrı Merkezi'!H32,IF($L$4=Bankacılık!$J32,Bankacılık!H32,IF($L$4='Sosyal Güvenlik'!$J32,'Sosyal Güvenlik'!H32,IF($L$4=' Muhasebe Programı'!$J32,' Muhasebe Programı'!H32,IF($L$4='Bilgisayar Programcılığı'!$J32,'Bilgisayar Programcılığı'!H32,IF($L$4='Bilgi Güvenliği'!$J32,'Bilgi Güvenliği'!H32," "))))))))))))</f>
        <v xml:space="preserve"> </v>
      </c>
      <c r="E35" s="55" t="str">
        <f>IF($L$4='Çağrı Merkezi'!$E32,'Çağrı Merkezi'!D32,IF($L$4=Bankacılık!$E32,Bankacılık!D32,IF($L$4='Sosyal Güvenlik'!$E32,'Sosyal Güvenlik'!D32,IF($L$4=' Muhasebe Programı'!$E32,' Muhasebe Programı'!D32,IF($L$4='Bilgisayar Programcılığı'!$E32,'Bilgisayar Programcılığı'!D32,IF($L$4='Bilgi Güvenliği'!$E32,'Bilgi Güvenliği'!D32,IF($L$4='Çağrı Merkezi'!$J32,'Çağrı Merkezi'!I32,IF($L$4=Bankacılık!$J32,Bankacılık!I32,IF($L$4='Sosyal Güvenlik'!$J32,'Sosyal Güvenlik'!I32,IF($L$4=' Muhasebe Programı'!$J32,' Muhasebe Programı'!I32,IF($L$4='Bilgisayar Programcılığı'!$J32,'Bilgisayar Programcılığı'!I32,IF($L$4='Bilgi Güvenliği'!$J32,'Bilgi Güvenliği'!I32," "))))))))))))</f>
        <v xml:space="preserve"> </v>
      </c>
      <c r="F35" s="200"/>
      <c r="G35" s="149">
        <v>0.91666666666666663</v>
      </c>
      <c r="H35" s="150" t="str">
        <f>IF($L$4='Bankacılık İÖ'!$E28,'Bankacılık İÖ'!C28,IF($L$4='Sosyal Güvenlik İÖ'!$E27,'Sosyal Güvenlik İÖ'!C27,IF($L$4='Bankacılık İÖ'!$J28,'Bankacılık İÖ'!H28,IF($L$4='Sosyal Güvenlik İÖ'!$J27,'Sosyal Güvenlik İÖ'!H27," "))))</f>
        <v xml:space="preserve"> </v>
      </c>
      <c r="I35" s="162" t="str">
        <f>IF($L$4='Bankacılık İÖ'!$E28,'Bankacılık İÖ'!D28,IF($L$4='Sosyal Güvenlik İÖ'!$E27,'Sosyal Güvenlik İÖ'!D27,IF($L$4='Bankacılık İÖ'!$J28,'Bankacılık İÖ'!I28,IF($L$4='Sosyal Güvenlik İÖ'!$J27,'Sosyal Güvenlik İÖ'!I27," "))))</f>
        <v xml:space="preserve"> </v>
      </c>
      <c r="K35" s="39">
        <v>20</v>
      </c>
      <c r="L35" s="172"/>
    </row>
    <row r="36" spans="1:12" s="44" customFormat="1" ht="11.1" customHeight="1" x14ac:dyDescent="0.25">
      <c r="A36" s="197"/>
      <c r="B36" s="45">
        <v>0.625</v>
      </c>
      <c r="C36" s="200"/>
      <c r="D36" s="55" t="str">
        <f>IF($L$4='Çağrı Merkezi'!$E33,'Çağrı Merkezi'!C33,IF($L$4=Bankacılık!$E33,Bankacılık!C33,IF($L$4='Sosyal Güvenlik'!$E33,'Sosyal Güvenlik'!C33,IF($L$4=' Muhasebe Programı'!$E33,' Muhasebe Programı'!C33,IF($L$4='Bilgisayar Programcılığı'!$E33,'Bilgisayar Programcılığı'!C33,IF($L$4='Bilgi Güvenliği'!$E33,'Bilgi Güvenliği'!C33,IF($L$4='Çağrı Merkezi'!$J33,'Çağrı Merkezi'!H33,IF($L$4=Bankacılık!$J33,Bankacılık!H33,IF($L$4='Sosyal Güvenlik'!$J33,'Sosyal Güvenlik'!H33,IF($L$4=' Muhasebe Programı'!$J33,' Muhasebe Programı'!H33,IF($L$4='Bilgisayar Programcılığı'!$J33,'Bilgisayar Programcılığı'!H33,IF($L$4='Bilgi Güvenliği'!$J33,'Bilgi Güvenliği'!H33," "))))))))))))</f>
        <v xml:space="preserve"> </v>
      </c>
      <c r="E36" s="55" t="str">
        <f>IF($L$4='Çağrı Merkezi'!$E33,'Çağrı Merkezi'!D33,IF($L$4=Bankacılık!$E33,Bankacılık!D33,IF($L$4='Sosyal Güvenlik'!$E33,'Sosyal Güvenlik'!D33,IF($L$4=' Muhasebe Programı'!$E33,' Muhasebe Programı'!D33,IF($L$4='Bilgisayar Programcılığı'!$E33,'Bilgisayar Programcılığı'!D33,IF($L$4='Bilgi Güvenliği'!$E33,'Bilgi Güvenliği'!D33,IF($L$4='Çağrı Merkezi'!$J33,'Çağrı Merkezi'!I33,IF($L$4=Bankacılık!$J33,Bankacılık!I33,IF($L$4='Sosyal Güvenlik'!$J33,'Sosyal Güvenlik'!I33,IF($L$4=' Muhasebe Programı'!$J33,' Muhasebe Programı'!I33,IF($L$4='Bilgisayar Programcılığı'!$J33,'Bilgisayar Programcılığı'!I33,IF($L$4='Bilgi Güvenliği'!$J33,'Bilgi Güvenliği'!I33," "))))))))))))</f>
        <v xml:space="preserve"> </v>
      </c>
      <c r="F36" s="200"/>
      <c r="G36" s="149"/>
      <c r="H36" s="150"/>
      <c r="I36" s="162"/>
      <c r="K36" s="44">
        <v>21</v>
      </c>
    </row>
    <row r="37" spans="1:12" s="44" customFormat="1" ht="11.1" customHeight="1" thickBot="1" x14ac:dyDescent="0.3">
      <c r="A37" s="198"/>
      <c r="B37" s="48">
        <v>0.66666666666666663</v>
      </c>
      <c r="C37" s="201"/>
      <c r="D37" s="56" t="str">
        <f>IF($L$4='Çağrı Merkezi'!$E34,'Çağrı Merkezi'!C34,IF($L$4=Bankacılık!$E34,Bankacılık!C34,IF($L$4='Sosyal Güvenlik'!$E34,'Sosyal Güvenlik'!C34,IF($L$4=' Muhasebe Programı'!$E34,' Muhasebe Programı'!C34,IF($L$4='Bilgisayar Programcılığı'!$E34,'Bilgisayar Programcılığı'!C34,IF($L$4='Bilgi Güvenliği'!$E34,'Bilgi Güvenliği'!C34,IF($L$4='Çağrı Merkezi'!$J34,'Çağrı Merkezi'!H34,IF($L$4=Bankacılık!$J34,Bankacılık!H34,IF($L$4='Sosyal Güvenlik'!$J34,'Sosyal Güvenlik'!H34,IF($L$4=' Muhasebe Programı'!$J34,' Muhasebe Programı'!H34,IF($L$4='Bilgisayar Programcılığı'!$J34,'Bilgisayar Programcılığı'!H34,IF($L$4='Bilgi Güvenliği'!$J34,'Bilgi Güvenliği'!H34," "))))))))))))</f>
        <v xml:space="preserve"> </v>
      </c>
      <c r="E37" s="56" t="str">
        <f>IF($L$4='Çağrı Merkezi'!$E34,'Çağrı Merkezi'!D34,IF($L$4=Bankacılık!$E34,Bankacılık!D34,IF($L$4='Sosyal Güvenlik'!$E34,'Sosyal Güvenlik'!D34,IF($L$4=' Muhasebe Programı'!$E34,' Muhasebe Programı'!D34,IF($L$4='Bilgisayar Programcılığı'!$E34,'Bilgisayar Programcılığı'!D34,IF($L$4='Bilgi Güvenliği'!$E34,'Bilgi Güvenliği'!D34,IF($L$4='Çağrı Merkezi'!$J34,'Çağrı Merkezi'!I34,IF($L$4=Bankacılık!$J34,Bankacılık!I34,IF($L$4='Sosyal Güvenlik'!$J34,'Sosyal Güvenlik'!I34,IF($L$4=' Muhasebe Programı'!$J34,' Muhasebe Programı'!I34,IF($L$4='Bilgisayar Programcılığı'!$J34,'Bilgisayar Programcılığı'!I34,IF($L$4='Bilgi Güvenliği'!$J34,'Bilgi Güvenliği'!I34," "))))))))))))</f>
        <v xml:space="preserve"> </v>
      </c>
      <c r="F37" s="201"/>
      <c r="G37" s="160"/>
      <c r="H37" s="163"/>
      <c r="I37" s="164"/>
      <c r="K37" s="44">
        <v>22</v>
      </c>
    </row>
    <row r="38" spans="1:12" s="44" customFormat="1" ht="11.1" customHeight="1" x14ac:dyDescent="0.25">
      <c r="A38" s="196" t="s">
        <v>50</v>
      </c>
      <c r="B38" s="41">
        <v>0.375</v>
      </c>
      <c r="C38" s="199" t="s">
        <v>50</v>
      </c>
      <c r="D38" s="54" t="str">
        <f>IF($L$4='Çağrı Merkezi'!$E35,'Çağrı Merkezi'!C35,IF($L$4=Bankacılık!$E35,Bankacılık!C35,IF($L$4='Sosyal Güvenlik'!$E35,'Sosyal Güvenlik'!C35,IF($L$4=' Muhasebe Programı'!$E35,' Muhasebe Programı'!C35,IF($L$4='Bilgisayar Programcılığı'!$E35,'Bilgisayar Programcılığı'!C35,IF($L$4='Bilgi Güvenliği'!$E35,'Bilgi Güvenliği'!C35,IF($L$4='Çağrı Merkezi'!$J35,'Çağrı Merkezi'!H35,IF($L$4=Bankacılık!$J35,Bankacılık!H35,IF($L$4='Sosyal Güvenlik'!$J35,'Sosyal Güvenlik'!H35,IF($L$4=' Muhasebe Programı'!$J35,' Muhasebe Programı'!H35,IF($L$4='Bilgisayar Programcılığı'!$J35,'Bilgisayar Programcılığı'!H35,IF($L$4='Bilgi Güvenliği'!$J35,'Bilgi Güvenliği'!H35," "))))))))))))</f>
        <v xml:space="preserve"> </v>
      </c>
      <c r="E38" s="54" t="str">
        <f>IF($L$4='Çağrı Merkezi'!$E35,'Çağrı Merkezi'!D35,IF($L$4=Bankacılık!$E35,Bankacılık!D35,IF($L$4='Sosyal Güvenlik'!$E35,'Sosyal Güvenlik'!D35,IF($L$4=' Muhasebe Programı'!$E35,' Muhasebe Programı'!D35,IF($L$4='Bilgisayar Programcılığı'!$E35,'Bilgisayar Programcılığı'!D35,IF($L$4='Bilgi Güvenliği'!$E35,'Bilgi Güvenliği'!D35,IF($L$4='Çağrı Merkezi'!$J35,'Çağrı Merkezi'!I35,IF($L$4=Bankacılık!$J35,Bankacılık!I35,IF($L$4='Sosyal Güvenlik'!$J35,'Sosyal Güvenlik'!I35,IF($L$4=' Muhasebe Programı'!$J35,' Muhasebe Programı'!I35,IF($L$4='Bilgisayar Programcılığı'!$J35,'Bilgisayar Programcılığı'!I35,IF($L$4='Bilgi Güvenliği'!$J35,'Bilgi Güvenliği'!I35," "))))))))))))</f>
        <v xml:space="preserve"> </v>
      </c>
      <c r="F38" s="199" t="s">
        <v>50</v>
      </c>
      <c r="G38" s="158">
        <v>0.70833333333333337</v>
      </c>
      <c r="H38" s="159" t="str">
        <f>IF($L$4='Bankacılık İÖ'!$E29,'Bankacılık İÖ'!C29,IF($L$4='Sosyal Güvenlik İÖ'!$E28,'Sosyal Güvenlik İÖ'!C28,IF($L$4='Bankacılık İÖ'!$J29,'Bankacılık İÖ'!H29,IF($L$4='Sosyal Güvenlik İÖ'!$J28,'Sosyal Güvenlik İÖ'!H28," "))))</f>
        <v xml:space="preserve"> </v>
      </c>
      <c r="I38" s="161" t="str">
        <f>IF($L$4='Bankacılık İÖ'!$E29,'Bankacılık İÖ'!D29,IF($L$4='Sosyal Güvenlik İÖ'!$E28,'Sosyal Güvenlik İÖ'!D28,IF($L$4='Bankacılık İÖ'!$J29,'Bankacılık İÖ'!I29,IF($L$4='Sosyal Güvenlik İÖ'!$J28,'Sosyal Güvenlik İÖ'!I28," "))))</f>
        <v xml:space="preserve"> </v>
      </c>
      <c r="K38" s="44">
        <v>23</v>
      </c>
    </row>
    <row r="39" spans="1:12" s="44" customFormat="1" ht="11.1" customHeight="1" x14ac:dyDescent="0.25">
      <c r="A39" s="197"/>
      <c r="B39" s="45">
        <v>0.41666666666666669</v>
      </c>
      <c r="C39" s="200"/>
      <c r="D39" s="55" t="str">
        <f>IF($L$4='Çağrı Merkezi'!$E36,'Çağrı Merkezi'!C36,IF($L$4=Bankacılık!$E36,Bankacılık!C36,IF($L$4='Sosyal Güvenlik'!$E36,'Sosyal Güvenlik'!C36,IF($L$4=' Muhasebe Programı'!$E36,' Muhasebe Programı'!C36,IF($L$4='Bilgisayar Programcılığı'!$E36,'Bilgisayar Programcılığı'!C36,IF($L$4='Bilgi Güvenliği'!$E36,'Bilgi Güvenliği'!C36,IF($L$4='Çağrı Merkezi'!$J36,'Çağrı Merkezi'!H36,IF($L$4=Bankacılık!$J36,Bankacılık!H36,IF($L$4='Sosyal Güvenlik'!$J36,'Sosyal Güvenlik'!H36,IF($L$4=' Muhasebe Programı'!$J36,' Muhasebe Programı'!H36,IF($L$4='Bilgisayar Programcılığı'!$J36,'Bilgisayar Programcılığı'!H36,IF($L$4='Bilgi Güvenliği'!$J36,'Bilgi Güvenliği'!H36," "))))))))))))</f>
        <v xml:space="preserve"> </v>
      </c>
      <c r="E39" s="55" t="str">
        <f>IF($L$4='Çağrı Merkezi'!$E36,'Çağrı Merkezi'!D36,IF($L$4=Bankacılık!$E36,Bankacılık!D36,IF($L$4='Sosyal Güvenlik'!$E36,'Sosyal Güvenlik'!D36,IF($L$4=' Muhasebe Programı'!$E36,' Muhasebe Programı'!D36,IF($L$4='Bilgisayar Programcılığı'!$E36,'Bilgisayar Programcılığı'!D36,IF($L$4='Bilgi Güvenliği'!$E36,'Bilgi Güvenliği'!D36,IF($L$4='Çağrı Merkezi'!$J36,'Çağrı Merkezi'!I36,IF($L$4=Bankacılık!$J36,Bankacılık!I36,IF($L$4='Sosyal Güvenlik'!$J36,'Sosyal Güvenlik'!I36,IF($L$4=' Muhasebe Programı'!$J36,' Muhasebe Programı'!I36,IF($L$4='Bilgisayar Programcılığı'!$J36,'Bilgisayar Programcılığı'!I36,IF($L$4='Bilgi Güvenliği'!$J36,'Bilgi Güvenliği'!I36," "))))))))))))</f>
        <v xml:space="preserve"> </v>
      </c>
      <c r="F39" s="200"/>
      <c r="G39" s="149">
        <v>0.75</v>
      </c>
      <c r="H39" s="150" t="str">
        <f>IF($L$4='Bankacılık İÖ'!$E30,'Bankacılık İÖ'!C30,IF($L$4='Sosyal Güvenlik İÖ'!$E29,'Sosyal Güvenlik İÖ'!C29,IF($L$4='Bankacılık İÖ'!$J30,'Bankacılık İÖ'!H30,IF($L$4='Sosyal Güvenlik İÖ'!$J29,'Sosyal Güvenlik İÖ'!H29," "))))</f>
        <v xml:space="preserve"> </v>
      </c>
      <c r="I39" s="162" t="str">
        <f>IF($L$4='Bankacılık İÖ'!$E30,'Bankacılık İÖ'!D30,IF($L$4='Sosyal Güvenlik İÖ'!$E29,'Sosyal Güvenlik İÖ'!D29,IF($L$4='Bankacılık İÖ'!$J30,'Bankacılık İÖ'!I30,IF($L$4='Sosyal Güvenlik İÖ'!$J29,'Sosyal Güvenlik İÖ'!I29," "))))</f>
        <v xml:space="preserve"> </v>
      </c>
      <c r="K39" s="44">
        <v>24</v>
      </c>
    </row>
    <row r="40" spans="1:12" s="44" customFormat="1" ht="11.1" customHeight="1" x14ac:dyDescent="0.25">
      <c r="A40" s="197"/>
      <c r="B40" s="45">
        <v>0.45833333333333331</v>
      </c>
      <c r="C40" s="200"/>
      <c r="D40" s="55" t="str">
        <f>IF($L$4='Çağrı Merkezi'!$E37,'Çağrı Merkezi'!C37,IF($L$4=Bankacılık!$E37,Bankacılık!C37,IF($L$4='Sosyal Güvenlik'!$E37,'Sosyal Güvenlik'!C37,IF($L$4=' Muhasebe Programı'!$E37,' Muhasebe Programı'!C37,IF($L$4='Bilgisayar Programcılığı'!$E37,'Bilgisayar Programcılığı'!C37,IF($L$4='Bilgi Güvenliği'!$E37,'Bilgi Güvenliği'!C37,IF($L$4='Çağrı Merkezi'!$J37,'Çağrı Merkezi'!H37,IF($L$4=Bankacılık!$J37,Bankacılık!H37,IF($L$4='Sosyal Güvenlik'!$J37,'Sosyal Güvenlik'!H37,IF($L$4=' Muhasebe Programı'!$J37,' Muhasebe Programı'!H37,IF($L$4='Bilgisayar Programcılığı'!$J37,'Bilgisayar Programcılığı'!H37,IF($L$4='Bilgi Güvenliği'!$J37,'Bilgi Güvenliği'!H37," "))))))))))))</f>
        <v xml:space="preserve"> </v>
      </c>
      <c r="E40" s="55" t="str">
        <f>IF($L$4='Çağrı Merkezi'!$E37,'Çağrı Merkezi'!D37,IF($L$4=Bankacılık!$E37,Bankacılık!D37,IF($L$4='Sosyal Güvenlik'!$E37,'Sosyal Güvenlik'!D37,IF($L$4=' Muhasebe Programı'!$E37,' Muhasebe Programı'!D37,IF($L$4='Bilgisayar Programcılığı'!$E37,'Bilgisayar Programcılığı'!D37,IF($L$4='Bilgi Güvenliği'!$E37,'Bilgi Güvenliği'!D37,IF($L$4='Çağrı Merkezi'!$J37,'Çağrı Merkezi'!I37,IF($L$4=Bankacılık!$J37,Bankacılık!I37,IF($L$4='Sosyal Güvenlik'!$J37,'Sosyal Güvenlik'!I37,IF($L$4=' Muhasebe Programı'!$J37,' Muhasebe Programı'!I37,IF($L$4='Bilgisayar Programcılığı'!$J37,'Bilgisayar Programcılığı'!I37,IF($L$4='Bilgi Güvenliği'!$J37,'Bilgi Güvenliği'!I37," "))))))))))))</f>
        <v xml:space="preserve"> </v>
      </c>
      <c r="F40" s="200"/>
      <c r="G40" s="149">
        <v>0.79166666666666663</v>
      </c>
      <c r="H40" s="150" t="str">
        <f>IF($L$4='Bankacılık İÖ'!$E31,'Bankacılık İÖ'!C31,IF($L$4='Sosyal Güvenlik İÖ'!$E30,'Sosyal Güvenlik İÖ'!C30,IF($L$4='Bankacılık İÖ'!$J31,'Bankacılık İÖ'!H31,IF($L$4='Sosyal Güvenlik İÖ'!$J30,'Sosyal Güvenlik İÖ'!H30," "))))</f>
        <v xml:space="preserve"> </v>
      </c>
      <c r="I40" s="162" t="str">
        <f>IF($L$4='Bankacılık İÖ'!$E31,'Bankacılık İÖ'!D31,IF($L$4='Sosyal Güvenlik İÖ'!$E30,'Sosyal Güvenlik İÖ'!D30,IF($L$4='Bankacılık İÖ'!$J31,'Bankacılık İÖ'!I31,IF($L$4='Sosyal Güvenlik İÖ'!$J30,'Sosyal Güvenlik İÖ'!I30," "))))</f>
        <v xml:space="preserve"> </v>
      </c>
      <c r="K40" s="44">
        <v>25</v>
      </c>
    </row>
    <row r="41" spans="1:12" s="44" customFormat="1" ht="10.5" customHeight="1" x14ac:dyDescent="0.25">
      <c r="A41" s="197"/>
      <c r="B41" s="140"/>
      <c r="C41" s="200"/>
      <c r="D41" s="141" t="str">
        <f>IF($L$4='Çağrı Merkezi'!$E38,'Çağrı Merkezi'!C38,IF($L$4=Bankacılık!$E38,Bankacılık!C38,IF($L$4='Sosyal Güvenlik'!$E38,'Sosyal Güvenlik'!C38,IF($L$4=' Muhasebe Programı'!$E38,' Muhasebe Programı'!C38,IF($L$4='Bilgisayar Programcılığı'!$E38,'Bilgisayar Programcılığı'!C38,IF($L$4='Bilgi Güvenliği'!$E38,'Bilgi Güvenliği'!C38,IF($L$4='Çağrı Merkezi'!$J38,'Çağrı Merkezi'!H38,IF($L$4=Bankacılık!$J38,Bankacılık!H38,IF($L$4='Sosyal Güvenlik'!$J38,'Sosyal Güvenlik'!H38,IF($L$4=' Muhasebe Programı'!$J38,' Muhasebe Programı'!H38,IF($L$4='Bilgisayar Programcılığı'!$J38,'Bilgisayar Programcılığı'!H38,IF($L$4='Bilgi Güvenliği'!$J38,'Bilgi Güvenliği'!H38," "))))))))))))</f>
        <v xml:space="preserve"> </v>
      </c>
      <c r="E41" s="141" t="str">
        <f>IF($L$4='Çağrı Merkezi'!$E38,'Çağrı Merkezi'!D38,IF($L$4=Bankacılık!$E38,Bankacılık!D38,IF($L$4='Sosyal Güvenlik'!$E38,'Sosyal Güvenlik'!D38,IF($L$4=' Muhasebe Programı'!$E38,' Muhasebe Programı'!D38,IF($L$4='Bilgisayar Programcılığı'!$E38,'Bilgisayar Programcılığı'!D38,IF($L$4='Bilgi Güvenliği'!$E38,'Bilgi Güvenliği'!D38,IF($L$4='Çağrı Merkezi'!$J38,'Çağrı Merkezi'!I38,IF($L$4=Bankacılık!$J38,Bankacılık!I38,IF($L$4='Sosyal Güvenlik'!$J38,'Sosyal Güvenlik'!I38,IF($L$4=' Muhasebe Programı'!$J38,' Muhasebe Programı'!I38,IF($L$4='Bilgisayar Programcılığı'!$J38,'Bilgisayar Programcılığı'!I38,IF($L$4='Bilgi Güvenliği'!$J38,'Bilgi Güvenliği'!I38," "))))))))))))</f>
        <v xml:space="preserve"> </v>
      </c>
      <c r="F41" s="200"/>
      <c r="G41" s="149">
        <v>0.83333333333333337</v>
      </c>
      <c r="H41" s="150" t="str">
        <f>IF($L$4='Bankacılık İÖ'!$E32,'Bankacılık İÖ'!C32,IF($L$4='Sosyal Güvenlik İÖ'!$E31,'Sosyal Güvenlik İÖ'!C31,IF($L$4='Bankacılık İÖ'!$J32,'Bankacılık İÖ'!H32,IF($L$4='Sosyal Güvenlik İÖ'!$J31,'Sosyal Güvenlik İÖ'!H31," "))))</f>
        <v xml:space="preserve"> </v>
      </c>
      <c r="I41" s="162" t="str">
        <f>IF($L$4='Bankacılık İÖ'!$E32,'Bankacılık İÖ'!D32,IF($L$4='Sosyal Güvenlik İÖ'!$E31,'Sosyal Güvenlik İÖ'!D31,IF($L$4='Bankacılık İÖ'!$J32,'Bankacılık İÖ'!I32,IF($L$4='Sosyal Güvenlik İÖ'!$J31,'Sosyal Güvenlik İÖ'!I31," "))))</f>
        <v xml:space="preserve"> </v>
      </c>
    </row>
    <row r="42" spans="1:12" s="44" customFormat="1" ht="11.1" customHeight="1" x14ac:dyDescent="0.25">
      <c r="A42" s="197"/>
      <c r="B42" s="45">
        <v>0.54166666666666663</v>
      </c>
      <c r="C42" s="200"/>
      <c r="D42" s="55" t="str">
        <f>IF($L$4='Çağrı Merkezi'!$E39,'Çağrı Merkezi'!C39,IF($L$4=Bankacılık!$E39,Bankacılık!C39,IF($L$4='Sosyal Güvenlik'!$E39,'Sosyal Güvenlik'!C39,IF($L$4=' Muhasebe Programı'!$E39,' Muhasebe Programı'!C39,IF($L$4='Bilgisayar Programcılığı'!$E39,'Bilgisayar Programcılığı'!C39,IF($L$4='Bilgi Güvenliği'!$E39,'Bilgi Güvenliği'!C39,IF($L$4='Çağrı Merkezi'!$J39,'Çağrı Merkezi'!H39,IF($L$4=Bankacılık!$J39,Bankacılık!H39,IF($L$4='Sosyal Güvenlik'!$J39,'Sosyal Güvenlik'!H39,IF($L$4=' Muhasebe Programı'!$J39,' Muhasebe Programı'!H39,IF($L$4='Bilgisayar Programcılığı'!$J39,'Bilgisayar Programcılığı'!H39,IF($L$4='Bilgi Güvenliği'!$J39,'Bilgi Güvenliği'!H39," "))))))))))))</f>
        <v xml:space="preserve"> </v>
      </c>
      <c r="E42" s="55" t="str">
        <f>IF($L$4='Çağrı Merkezi'!$E39,'Çağrı Merkezi'!D39,IF($L$4=Bankacılık!$E39,Bankacılık!D39,IF($L$4='Sosyal Güvenlik'!$E39,'Sosyal Güvenlik'!D39,IF($L$4=' Muhasebe Programı'!$E39,' Muhasebe Programı'!D39,IF($L$4='Bilgisayar Programcılığı'!$E39,'Bilgisayar Programcılığı'!D39,IF($L$4='Bilgi Güvenliği'!$E39,'Bilgi Güvenliği'!D39,IF($L$4='Çağrı Merkezi'!$J39,'Çağrı Merkezi'!I39,IF($L$4=Bankacılık!$J39,Bankacılık!I39,IF($L$4='Sosyal Güvenlik'!$J39,'Sosyal Güvenlik'!I39,IF($L$4=' Muhasebe Programı'!$J39,' Muhasebe Programı'!I39,IF($L$4='Bilgisayar Programcılığı'!$J39,'Bilgisayar Programcılığı'!I39,IF($L$4='Bilgi Güvenliği'!$J39,'Bilgi Güvenliği'!I39," "))))))))))))</f>
        <v xml:space="preserve"> </v>
      </c>
      <c r="F42" s="200"/>
      <c r="G42" s="149">
        <v>0.875</v>
      </c>
      <c r="H42" s="150" t="str">
        <f>IF($L$4='Bankacılık İÖ'!$E33,'Bankacılık İÖ'!C33,IF($L$4='Sosyal Güvenlik İÖ'!$E32,'Sosyal Güvenlik İÖ'!C32,IF($L$4='Bankacılık İÖ'!$J33,'Bankacılık İÖ'!H33,IF($L$4='Sosyal Güvenlik İÖ'!$J32,'Sosyal Güvenlik İÖ'!H32," "))))</f>
        <v xml:space="preserve"> </v>
      </c>
      <c r="I42" s="162" t="str">
        <f>IF($L$4='Bankacılık İÖ'!$E33,'Bankacılık İÖ'!D33,IF($L$4='Sosyal Güvenlik İÖ'!$E32,'Sosyal Güvenlik İÖ'!D32,IF($L$4='Bankacılık İÖ'!$J33,'Bankacılık İÖ'!I33,IF($L$4='Sosyal Güvenlik İÖ'!$J32,'Sosyal Güvenlik İÖ'!I32," "))))</f>
        <v xml:space="preserve"> </v>
      </c>
    </row>
    <row r="43" spans="1:12" s="44" customFormat="1" ht="11.1" customHeight="1" x14ac:dyDescent="0.25">
      <c r="A43" s="197"/>
      <c r="B43" s="45">
        <v>0.58333333333333337</v>
      </c>
      <c r="C43" s="200"/>
      <c r="D43" s="55" t="str">
        <f>IF($L$4='Çağrı Merkezi'!$E40,'Çağrı Merkezi'!C40,IF($L$4=Bankacılık!$E40,Bankacılık!C40,IF($L$4='Sosyal Güvenlik'!$E40,'Sosyal Güvenlik'!C40,IF($L$4=' Muhasebe Programı'!$E40,' Muhasebe Programı'!C40,IF($L$4='Bilgisayar Programcılığı'!$E40,'Bilgisayar Programcılığı'!C40,IF($L$4='Bilgi Güvenliği'!$E40,'Bilgi Güvenliği'!C40,IF($L$4='Çağrı Merkezi'!$J40,'Çağrı Merkezi'!H40,IF($L$4=Bankacılık!$J40,Bankacılık!H40,IF($L$4='Sosyal Güvenlik'!$J40,'Sosyal Güvenlik'!H40,IF($L$4=' Muhasebe Programı'!$J40,' Muhasebe Programı'!H40,IF($L$4='Bilgisayar Programcılığı'!$J40,'Bilgisayar Programcılığı'!H40,IF($L$4='Bilgi Güvenliği'!$J40,'Bilgi Güvenliği'!H40," "))))))))))))</f>
        <v xml:space="preserve"> </v>
      </c>
      <c r="E43" s="55" t="str">
        <f>IF($L$4='Çağrı Merkezi'!$E40,'Çağrı Merkezi'!D40,IF($L$4=Bankacılık!$E40,Bankacılık!D40,IF($L$4='Sosyal Güvenlik'!$E40,'Sosyal Güvenlik'!D40,IF($L$4=' Muhasebe Programı'!$E40,' Muhasebe Programı'!D40,IF($L$4='Bilgisayar Programcılığı'!$E40,'Bilgisayar Programcılığı'!D40,IF($L$4='Bilgi Güvenliği'!$E40,'Bilgi Güvenliği'!D40,IF($L$4='Çağrı Merkezi'!$J40,'Çağrı Merkezi'!I40,IF($L$4=Bankacılık!$J40,Bankacılık!I40,IF($L$4='Sosyal Güvenlik'!$J40,'Sosyal Güvenlik'!I40,IF($L$4=' Muhasebe Programı'!$J40,' Muhasebe Programı'!I40,IF($L$4='Bilgisayar Programcılığı'!$J40,'Bilgisayar Programcılığı'!I40,IF($L$4='Bilgi Güvenliği'!$J40,'Bilgi Güvenliği'!I40," "))))))))))))</f>
        <v xml:space="preserve"> </v>
      </c>
      <c r="F43" s="200"/>
      <c r="G43" s="149">
        <v>0.91666666666666663</v>
      </c>
      <c r="H43" s="150" t="str">
        <f>IF($L$4='Bankacılık İÖ'!$E34,'Bankacılık İÖ'!C34,IF($L$4='Sosyal Güvenlik İÖ'!$E33,'Sosyal Güvenlik İÖ'!C33,IF($L$4='Bankacılık İÖ'!$J34,'Bankacılık İÖ'!H34,IF($L$4='Sosyal Güvenlik İÖ'!$J33,'Sosyal Güvenlik İÖ'!H33," "))))</f>
        <v xml:space="preserve"> </v>
      </c>
      <c r="I43" s="162" t="str">
        <f>IF($L$4='Bankacılık İÖ'!$E34,'Bankacılık İÖ'!D34,IF($L$4='Sosyal Güvenlik İÖ'!$E33,'Sosyal Güvenlik İÖ'!D33,IF($L$4='Bankacılık İÖ'!$J34,'Bankacılık İÖ'!I34,IF($L$4='Sosyal Güvenlik İÖ'!$J33,'Sosyal Güvenlik İÖ'!I33," "))))</f>
        <v xml:space="preserve"> </v>
      </c>
    </row>
    <row r="44" spans="1:12" s="44" customFormat="1" ht="11.1" customHeight="1" x14ac:dyDescent="0.25">
      <c r="A44" s="197"/>
      <c r="B44" s="45">
        <v>0.625</v>
      </c>
      <c r="C44" s="200"/>
      <c r="D44" s="55" t="str">
        <f>IF($L$4='Çağrı Merkezi'!$E41,'Çağrı Merkezi'!C41,IF($L$4=Bankacılık!$E41,Bankacılık!C41,IF($L$4='Sosyal Güvenlik'!$E41,'Sosyal Güvenlik'!C41,IF($L$4=' Muhasebe Programı'!$E41,' Muhasebe Programı'!C41,IF($L$4='Bilgisayar Programcılığı'!$E41,'Bilgisayar Programcılığı'!C41,IF($L$4='Bilgi Güvenliği'!$E41,'Bilgi Güvenliği'!C41,IF($L$4='Çağrı Merkezi'!$J41,'Çağrı Merkezi'!H41,IF($L$4=Bankacılık!$J41,Bankacılık!H41,IF($L$4='Sosyal Güvenlik'!$J41,'Sosyal Güvenlik'!H41,IF($L$4=' Muhasebe Programı'!$J41,' Muhasebe Programı'!H41,IF($L$4='Bilgisayar Programcılığı'!$J41,'Bilgisayar Programcılığı'!H41,IF($L$4='Bilgi Güvenliği'!$J41,'Bilgi Güvenliği'!H41," "))))))))))))</f>
        <v xml:space="preserve"> </v>
      </c>
      <c r="E44" s="55" t="str">
        <f>IF($L$4='Çağrı Merkezi'!$E41,'Çağrı Merkezi'!D41,IF($L$4=Bankacılık!$E41,Bankacılık!D41,IF($L$4='Sosyal Güvenlik'!$E41,'Sosyal Güvenlik'!D41,IF($L$4=' Muhasebe Programı'!$E41,' Muhasebe Programı'!D41,IF($L$4='Bilgisayar Programcılığı'!$E41,'Bilgisayar Programcılığı'!D41,IF($L$4='Bilgi Güvenliği'!$E41,'Bilgi Güvenliği'!D41,IF($L$4='Çağrı Merkezi'!$J41,'Çağrı Merkezi'!I41,IF($L$4=Bankacılık!$J41,Bankacılık!I41,IF($L$4='Sosyal Güvenlik'!$J41,'Sosyal Güvenlik'!I41,IF($L$4=' Muhasebe Programı'!$J41,' Muhasebe Programı'!I41,IF($L$4='Bilgisayar Programcılığı'!$J41,'Bilgisayar Programcılığı'!I41,IF($L$4='Bilgi Güvenliği'!$J41,'Bilgi Güvenliği'!I41," "))))))))))))</f>
        <v xml:space="preserve"> </v>
      </c>
      <c r="F44" s="200"/>
      <c r="G44" s="149"/>
      <c r="H44" s="150"/>
      <c r="I44" s="162"/>
    </row>
    <row r="45" spans="1:12" s="44" customFormat="1" ht="11.1" customHeight="1" thickBot="1" x14ac:dyDescent="0.3">
      <c r="A45" s="198"/>
      <c r="B45" s="48">
        <v>0.66666666666666663</v>
      </c>
      <c r="C45" s="201"/>
      <c r="D45" s="56" t="str">
        <f>IF($L$4='Çağrı Merkezi'!$E42,'Çağrı Merkezi'!C42,IF($L$4=Bankacılık!$E42,Bankacılık!C42,IF($L$4='Sosyal Güvenlik'!$E42,'Sosyal Güvenlik'!C42,IF($L$4=' Muhasebe Programı'!$E42,' Muhasebe Programı'!C42,IF($L$4='Bilgisayar Programcılığı'!$E42,'Bilgisayar Programcılığı'!C42,IF($L$4='Bilgi Güvenliği'!$E42,'Bilgi Güvenliği'!C42,IF($L$4='Çağrı Merkezi'!$J42,'Çağrı Merkezi'!H42,IF($L$4=Bankacılık!$J42,Bankacılık!H42,IF($L$4='Sosyal Güvenlik'!$J42,'Sosyal Güvenlik'!H42,IF($L$4=' Muhasebe Programı'!$J42,' Muhasebe Programı'!H42,IF($L$4='Bilgisayar Programcılığı'!$J42,'Bilgisayar Programcılığı'!H42,IF($L$4='Bilgi Güvenliği'!$J42,'Bilgi Güvenliği'!H42," "))))))))))))</f>
        <v xml:space="preserve"> </v>
      </c>
      <c r="E45" s="56" t="str">
        <f>IF($L$4='Çağrı Merkezi'!$E42,'Çağrı Merkezi'!D42,IF($L$4=Bankacılık!$E42,Bankacılık!D42,IF($L$4='Sosyal Güvenlik'!$E42,'Sosyal Güvenlik'!D42,IF($L$4=' Muhasebe Programı'!$E42,' Muhasebe Programı'!D42,IF($L$4='Bilgisayar Programcılığı'!$E42,'Bilgisayar Programcılığı'!D42,IF($L$4='Bilgi Güvenliği'!$E42,'Bilgi Güvenliği'!D42,IF($L$4='Çağrı Merkezi'!$J42,'Çağrı Merkezi'!I42,IF($L$4=Bankacılık!$J42,Bankacılık!I42,IF($L$4='Sosyal Güvenlik'!$J42,'Sosyal Güvenlik'!I42,IF($L$4=' Muhasebe Programı'!$J42,' Muhasebe Programı'!I42,IF($L$4='Bilgisayar Programcılığı'!$J42,'Bilgisayar Programcılığı'!I42,IF($L$4='Bilgi Güvenliği'!$J42,'Bilgi Güvenliği'!I42," "))))))))))))</f>
        <v xml:space="preserve"> </v>
      </c>
      <c r="F45" s="201"/>
      <c r="G45" s="160"/>
      <c r="H45" s="163"/>
      <c r="I45" s="164"/>
    </row>
    <row r="47" spans="1:12" x14ac:dyDescent="0.25">
      <c r="G47" s="204"/>
      <c r="H47" s="204"/>
      <c r="I47" s="204"/>
    </row>
    <row r="48" spans="1:12" x14ac:dyDescent="0.25">
      <c r="G48" s="204" t="str">
        <f>L4</f>
        <v>Öğr. Gör. Serkan VARAN</v>
      </c>
      <c r="H48" s="204"/>
      <c r="I48" s="204"/>
    </row>
  </sheetData>
  <mergeCells count="19">
    <mergeCell ref="G48:I48"/>
    <mergeCell ref="G47:I47"/>
    <mergeCell ref="A30:A37"/>
    <mergeCell ref="F30:F37"/>
    <mergeCell ref="A38:A45"/>
    <mergeCell ref="F38:F45"/>
    <mergeCell ref="C30:C37"/>
    <mergeCell ref="C38:C45"/>
    <mergeCell ref="E2:I2"/>
    <mergeCell ref="A22:A29"/>
    <mergeCell ref="F22:F29"/>
    <mergeCell ref="C6:C13"/>
    <mergeCell ref="C14:C21"/>
    <mergeCell ref="C22:C29"/>
    <mergeCell ref="A4:I4"/>
    <mergeCell ref="A6:A13"/>
    <mergeCell ref="F6:F13"/>
    <mergeCell ref="A14:A21"/>
    <mergeCell ref="F14:F21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L29:L30 L32:L35"/>
  </dataValidations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  <ignoredErrors>
    <ignoredError sqref="D6:E45 H6:I4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Drop Down 2">
              <controlPr locked="0" defaultSize="0" autoLine="0" autoPict="0">
                <anchor moveWithCells="1">
                  <from>
                    <xdr:col>4</xdr:col>
                    <xdr:colOff>723900</xdr:colOff>
                    <xdr:row>2</xdr:row>
                    <xdr:rowOff>142875</xdr:rowOff>
                  </from>
                  <to>
                    <xdr:col>8</xdr:col>
                    <xdr:colOff>381000</xdr:colOff>
                    <xdr:row>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O31" sqref="O31"/>
    </sheetView>
  </sheetViews>
  <sheetFormatPr defaultRowHeight="15" x14ac:dyDescent="0.25"/>
  <cols>
    <col min="1" max="1" width="3.7109375" customWidth="1"/>
    <col min="2" max="6" width="4.28515625" customWidth="1"/>
    <col min="7" max="12" width="4.42578125" customWidth="1"/>
  </cols>
  <sheetData>
    <row r="1" spans="1:12" x14ac:dyDescent="0.25">
      <c r="A1" s="179" t="s">
        <v>53</v>
      </c>
      <c r="B1" s="179"/>
      <c r="C1" s="179"/>
      <c r="D1" s="179"/>
      <c r="E1" s="179"/>
      <c r="F1" s="179"/>
      <c r="G1" s="179" t="s">
        <v>54</v>
      </c>
      <c r="H1" s="179"/>
      <c r="I1" s="179"/>
      <c r="J1" s="179"/>
      <c r="K1" s="179"/>
      <c r="L1" s="179"/>
    </row>
    <row r="2" spans="1:12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</row>
    <row r="3" spans="1:12" x14ac:dyDescent="0.25">
      <c r="A3" t="str">
        <f>'Bankacılık İÖ'!C5</f>
        <v>BAN130</v>
      </c>
      <c r="B3" t="str">
        <f>'Bankacılık İÖ'!D5</f>
        <v>Finansal Piyasalar ve Yat.Araçları</v>
      </c>
      <c r="C3" t="str">
        <f>'Bankacılık İÖ'!E5</f>
        <v>Öğr. Gör. Abdulkadir ERYILMAZ</v>
      </c>
      <c r="D3" t="str">
        <f>'Bankacılık İÖ'!H5</f>
        <v>BAN234</v>
      </c>
      <c r="E3" t="str">
        <f>'Bankacılık İÖ'!I5</f>
        <v>Uluslararası Bankacılık</v>
      </c>
      <c r="F3" t="str">
        <f>'Bankacılık İÖ'!J5</f>
        <v>Öğr. Gör. Tunahan BİLGİN</v>
      </c>
      <c r="G3">
        <f>'Sosyal Güvenlik İÖ'!C4</f>
        <v>0</v>
      </c>
      <c r="H3" t="str">
        <f>'Sosyal Güvenlik İÖ'!D4</f>
        <v xml:space="preserve"> </v>
      </c>
      <c r="I3" t="str">
        <f>'Sosyal Güvenlik İÖ'!E4</f>
        <v xml:space="preserve"> </v>
      </c>
      <c r="J3" t="str">
        <f>'Sosyal Güvenlik İÖ'!H4</f>
        <v>SGP206</v>
      </c>
      <c r="K3" t="str">
        <f>'Sosyal Güvenlik İÖ'!I4</f>
        <v>İşletmelerde Sosyal Güvenlik Uygulamaları</v>
      </c>
      <c r="L3" t="str">
        <f>'Sosyal Güvenlik İÖ'!J4</f>
        <v>Öğr. Gör. Turgay YAVUZARSLAN</v>
      </c>
    </row>
    <row r="4" spans="1:12" x14ac:dyDescent="0.25">
      <c r="A4" t="str">
        <f>'Bankacılık İÖ'!C6</f>
        <v>BAN130</v>
      </c>
      <c r="B4" t="str">
        <f>'Bankacılık İÖ'!D6</f>
        <v>Finansal Piyasalar ve Yat.Araçları</v>
      </c>
      <c r="C4" t="str">
        <f>'Bankacılık İÖ'!E6</f>
        <v>Öğr. Gör. Abdulkadir ERYILMAZ</v>
      </c>
      <c r="D4" t="str">
        <f>'Bankacılık İÖ'!H6</f>
        <v>BAN234</v>
      </c>
      <c r="E4" t="str">
        <f>'Bankacılık İÖ'!I6</f>
        <v>Uluslararası Bankacılık</v>
      </c>
      <c r="F4" t="str">
        <f>'Bankacılık İÖ'!J6</f>
        <v>Öğr. Gör. Tunahan BİLGİN</v>
      </c>
      <c r="G4">
        <f>'Sosyal Güvenlik İÖ'!C5</f>
        <v>0</v>
      </c>
      <c r="H4" t="str">
        <f>'Sosyal Güvenlik İÖ'!D5</f>
        <v xml:space="preserve"> </v>
      </c>
      <c r="I4" t="str">
        <f>'Sosyal Güvenlik İÖ'!E5</f>
        <v xml:space="preserve"> </v>
      </c>
      <c r="J4" t="str">
        <f>'Sosyal Güvenlik İÖ'!H5</f>
        <v>SGP206</v>
      </c>
      <c r="K4" t="str">
        <f>'Sosyal Güvenlik İÖ'!I5</f>
        <v>İşletmelerde Sosyal Güvenlik Uygulamaları</v>
      </c>
      <c r="L4" t="str">
        <f>'Sosyal Güvenlik İÖ'!J5</f>
        <v>Öğr. Gör. Turgay YAVUZARSLAN</v>
      </c>
    </row>
    <row r="5" spans="1:12" x14ac:dyDescent="0.25">
      <c r="A5" t="str">
        <f>'Bankacılık İÖ'!C7</f>
        <v>BAN130</v>
      </c>
      <c r="B5" t="str">
        <f>'Bankacılık İÖ'!D7</f>
        <v>Finansal Piyasalar ve Yat.Araçları</v>
      </c>
      <c r="C5" t="str">
        <f>'Bankacılık İÖ'!E7</f>
        <v>Öğr. Gör. Abdulkadir ERYILMAZ</v>
      </c>
      <c r="D5" t="str">
        <f>'Bankacılık İÖ'!H7</f>
        <v>BAN234</v>
      </c>
      <c r="E5" t="str">
        <f>'Bankacılık İÖ'!I7</f>
        <v>Uluslararası Bankacılık</v>
      </c>
      <c r="F5" t="str">
        <f>'Bankacılık İÖ'!J7</f>
        <v>Öğr. Gör. Tunahan BİLGİN</v>
      </c>
      <c r="G5" t="str">
        <f>'Sosyal Güvenlik İÖ'!C6</f>
        <v>SGP104</v>
      </c>
      <c r="H5" t="str">
        <f>'Sosyal Güvenlik İÖ'!D6</f>
        <v>Genel Muhasebe II</v>
      </c>
      <c r="I5" t="str">
        <f>'Sosyal Güvenlik İÖ'!E6</f>
        <v>Öğr. Gör. Turgay YAVUZARSLAN</v>
      </c>
      <c r="J5">
        <f>'Sosyal Güvenlik İÖ'!H6</f>
        <v>0</v>
      </c>
      <c r="K5" t="str">
        <f>'Sosyal Güvenlik İÖ'!I6</f>
        <v xml:space="preserve"> </v>
      </c>
      <c r="L5" t="str">
        <f>'Sosyal Güvenlik İÖ'!J6</f>
        <v xml:space="preserve"> </v>
      </c>
    </row>
    <row r="6" spans="1:12" x14ac:dyDescent="0.25">
      <c r="A6" t="str">
        <f>'Bankacılık İÖ'!C8</f>
        <v>BAN128</v>
      </c>
      <c r="B6" t="str">
        <f>'Bankacılık İÖ'!D8</f>
        <v>Finansal Yönetim</v>
      </c>
      <c r="C6" t="str">
        <f>'Bankacılık İÖ'!E8</f>
        <v>Öğr. Gör. Tunahan BİLGİN</v>
      </c>
      <c r="D6" t="str">
        <f>'Bankacılık İÖ'!H8</f>
        <v>BAN246</v>
      </c>
      <c r="E6" t="str">
        <f>'Bankacılık İÖ'!I8</f>
        <v>Temel Eksperlik Bilgileri</v>
      </c>
      <c r="F6" t="str">
        <f>'Bankacılık İÖ'!J8</f>
        <v>Öğr. Gör. Abdulkadir ERYILMAZ</v>
      </c>
      <c r="G6" t="str">
        <f>'Sosyal Güvenlik İÖ'!C7</f>
        <v>SGP104</v>
      </c>
      <c r="H6" t="str">
        <f>'Sosyal Güvenlik İÖ'!D7</f>
        <v>Genel Muhasebe II</v>
      </c>
      <c r="I6" t="str">
        <f>'Sosyal Güvenlik İÖ'!E7</f>
        <v>Öğr. Gör. Turgay YAVUZARSLAN</v>
      </c>
      <c r="J6">
        <f>'Sosyal Güvenlik İÖ'!H7</f>
        <v>0</v>
      </c>
      <c r="K6" t="str">
        <f>'Sosyal Güvenlik İÖ'!I7</f>
        <v xml:space="preserve"> </v>
      </c>
      <c r="L6" t="str">
        <f>'Sosyal Güvenlik İÖ'!J7</f>
        <v xml:space="preserve"> </v>
      </c>
    </row>
    <row r="7" spans="1:12" x14ac:dyDescent="0.25">
      <c r="A7" t="str">
        <f>'Bankacılık İÖ'!C9</f>
        <v>BAN128</v>
      </c>
      <c r="B7" t="str">
        <f>'Bankacılık İÖ'!D9</f>
        <v>Finansal Yönetim</v>
      </c>
      <c r="C7" t="str">
        <f>'Bankacılık İÖ'!E9</f>
        <v>Öğr. Gör. Tunahan BİLGİN</v>
      </c>
      <c r="D7" t="str">
        <f>'Bankacılık İÖ'!H9</f>
        <v>BAN246</v>
      </c>
      <c r="E7" t="str">
        <f>'Bankacılık İÖ'!I9</f>
        <v>Temel Eksperlik Bilgileri</v>
      </c>
      <c r="F7" t="str">
        <f>'Bankacılık İÖ'!J9</f>
        <v>Öğr. Gör. Abdulkadir ERYILMAZ</v>
      </c>
      <c r="G7" t="str">
        <f>'Sosyal Güvenlik İÖ'!C8</f>
        <v>SGP104</v>
      </c>
      <c r="H7" t="str">
        <f>'Sosyal Güvenlik İÖ'!D8</f>
        <v>Genel Muhasebe II</v>
      </c>
      <c r="I7" t="str">
        <f>'Sosyal Güvenlik İÖ'!E8</f>
        <v>Öğr. Gör. Turgay YAVUZARSLAN</v>
      </c>
      <c r="J7">
        <f>'Sosyal Güvenlik İÖ'!H8</f>
        <v>0</v>
      </c>
      <c r="K7" t="str">
        <f>'Sosyal Güvenlik İÖ'!I8</f>
        <v xml:space="preserve"> </v>
      </c>
      <c r="L7" t="str">
        <f>'Sosyal Güvenlik İÖ'!J8</f>
        <v xml:space="preserve"> </v>
      </c>
    </row>
    <row r="8" spans="1:12" x14ac:dyDescent="0.25">
      <c r="A8" t="str">
        <f>'Bankacılık İÖ'!C10</f>
        <v>BAN128</v>
      </c>
      <c r="B8" t="str">
        <f>'Bankacılık İÖ'!D10</f>
        <v>Finansal Yönetim</v>
      </c>
      <c r="C8" t="str">
        <f>'Bankacılık İÖ'!E10</f>
        <v>Öğr. Gör. Tunahan BİLGİN</v>
      </c>
      <c r="D8">
        <f>'Bankacılık İÖ'!H10</f>
        <v>0</v>
      </c>
      <c r="E8" t="str">
        <f>'Bankacılık İÖ'!I10</f>
        <v xml:space="preserve"> </v>
      </c>
      <c r="F8" t="str">
        <f>'Bankacılık İÖ'!J10</f>
        <v xml:space="preserve"> </v>
      </c>
      <c r="G8" t="str">
        <f>'Sosyal Güvenlik İÖ'!C9</f>
        <v>SGP104</v>
      </c>
      <c r="H8" t="str">
        <f>'Sosyal Güvenlik İÖ'!D9</f>
        <v>Genel Muhasebe II</v>
      </c>
      <c r="I8" t="str">
        <f>'Sosyal Güvenlik İÖ'!E9</f>
        <v>Öğr. Gör. Turgay YAVUZARSLAN</v>
      </c>
      <c r="J8">
        <f>'Sosyal Güvenlik İÖ'!H9</f>
        <v>0</v>
      </c>
      <c r="K8" t="str">
        <f>'Sosyal Güvenlik İÖ'!I9</f>
        <v xml:space="preserve"> </v>
      </c>
      <c r="L8" t="str">
        <f>'Sosyal Güvenlik İÖ'!J9</f>
        <v xml:space="preserve"> </v>
      </c>
    </row>
    <row r="9" spans="1:12" x14ac:dyDescent="0.25">
      <c r="A9" t="str">
        <f>'Bankacılık İÖ'!C11</f>
        <v>BAN102</v>
      </c>
      <c r="B9" t="str">
        <f>'Bankacılık İÖ'!D11</f>
        <v>Genel Muhasebe II</v>
      </c>
      <c r="C9" t="str">
        <f>'Bankacılık İÖ'!E11</f>
        <v>Öğr. Gör. Turgay YAVUZARSLAN</v>
      </c>
      <c r="D9" t="str">
        <f>'Bankacılık İÖ'!H11</f>
        <v>BAN252</v>
      </c>
      <c r="E9" t="str">
        <f>'Bankacılık İÖ'!I11</f>
        <v>Acente Yönetimi</v>
      </c>
      <c r="F9" t="str">
        <f>'Bankacılık İÖ'!J11</f>
        <v>Öğr. Gör. Mustafa SOLMAZ</v>
      </c>
      <c r="G9">
        <f>'Sosyal Güvenlik İÖ'!C10</f>
        <v>0</v>
      </c>
      <c r="H9" t="str">
        <f>'Sosyal Güvenlik İÖ'!D10</f>
        <v xml:space="preserve"> </v>
      </c>
      <c r="I9" t="str">
        <f>'Sosyal Güvenlik İÖ'!E10</f>
        <v xml:space="preserve"> </v>
      </c>
      <c r="J9" t="str">
        <f>'Sosyal Güvenlik İÖ'!H10</f>
        <v>SGP208</v>
      </c>
      <c r="K9" t="str">
        <f>'Sosyal Güvenlik İÖ'!I10</f>
        <v>Sosyal Güvenliğin Güncel Sorunları</v>
      </c>
      <c r="L9" t="str">
        <f>'Sosyal Güvenlik İÖ'!J10</f>
        <v>Öğr. Gör. Mürsel KAN</v>
      </c>
    </row>
    <row r="10" spans="1:12" x14ac:dyDescent="0.25">
      <c r="A10" t="str">
        <f>'Bankacılık İÖ'!C12</f>
        <v>BAN102</v>
      </c>
      <c r="B10" t="str">
        <f>'Bankacılık İÖ'!D12</f>
        <v>Genel Muhasebe II</v>
      </c>
      <c r="C10" t="str">
        <f>'Bankacılık İÖ'!E12</f>
        <v>Öğr. Gör. Turgay YAVUZARSLAN</v>
      </c>
      <c r="D10" t="str">
        <f>'Bankacılık İÖ'!H12</f>
        <v>BAN252</v>
      </c>
      <c r="E10" t="str">
        <f>'Bankacılık İÖ'!I12</f>
        <v>Acente Yönetimi</v>
      </c>
      <c r="F10" t="str">
        <f>'Bankacılık İÖ'!J12</f>
        <v>Öğr. Gör. Mustafa SOLMAZ</v>
      </c>
      <c r="G10">
        <f>'Sosyal Güvenlik İÖ'!C11</f>
        <v>0</v>
      </c>
      <c r="H10" t="str">
        <f>'Sosyal Güvenlik İÖ'!D11</f>
        <v xml:space="preserve"> </v>
      </c>
      <c r="I10" t="str">
        <f>'Sosyal Güvenlik İÖ'!E11</f>
        <v xml:space="preserve"> </v>
      </c>
      <c r="J10" t="str">
        <f>'Sosyal Güvenlik İÖ'!H11</f>
        <v>SGP208</v>
      </c>
      <c r="K10" t="str">
        <f>'Sosyal Güvenlik İÖ'!I11</f>
        <v>Sosyal Güvenliğin Güncel Sorunları</v>
      </c>
      <c r="L10" t="str">
        <f>'Sosyal Güvenlik İÖ'!J11</f>
        <v>Öğr. Gör. Mürsel KAN</v>
      </c>
    </row>
    <row r="11" spans="1:12" x14ac:dyDescent="0.25">
      <c r="A11" t="str">
        <f>'Bankacılık İÖ'!C13</f>
        <v>BAN102</v>
      </c>
      <c r="B11" t="str">
        <f>'Bankacılık İÖ'!D13</f>
        <v>Genel Muhasebe II</v>
      </c>
      <c r="C11" t="str">
        <f>'Bankacılık İÖ'!E13</f>
        <v>Öğr. Gör. Turgay YAVUZARSLAN</v>
      </c>
      <c r="D11" t="str">
        <f>'Bankacılık İÖ'!H13</f>
        <v>BAN240</v>
      </c>
      <c r="E11" t="str">
        <f>'Bankacılık İÖ'!I13</f>
        <v>Banka ve Sigorta İşl. Muhasebesi</v>
      </c>
      <c r="F11" t="str">
        <f>'Bankacılık İÖ'!J13</f>
        <v>Öğr. Gör. Abdulkadir ERYILMAZ</v>
      </c>
      <c r="G11">
        <f>'Sosyal Güvenlik İÖ'!C12</f>
        <v>0</v>
      </c>
      <c r="H11" t="str">
        <f>'Sosyal Güvenlik İÖ'!D12</f>
        <v xml:space="preserve"> </v>
      </c>
      <c r="I11" t="str">
        <f>'Sosyal Güvenlik İÖ'!E12</f>
        <v xml:space="preserve"> </v>
      </c>
      <c r="J11">
        <f>'Sosyal Güvenlik İÖ'!H12</f>
        <v>0</v>
      </c>
      <c r="K11" t="str">
        <f>'Sosyal Güvenlik İÖ'!I12</f>
        <v xml:space="preserve"> </v>
      </c>
      <c r="L11" t="str">
        <f>'Sosyal Güvenlik İÖ'!J12</f>
        <v xml:space="preserve"> </v>
      </c>
    </row>
    <row r="12" spans="1:12" x14ac:dyDescent="0.25">
      <c r="A12" t="str">
        <f>'Bankacılık İÖ'!C14</f>
        <v>BAN102</v>
      </c>
      <c r="B12" t="str">
        <f>'Bankacılık İÖ'!D14</f>
        <v>Genel Muhasebe II</v>
      </c>
      <c r="C12" t="str">
        <f>'Bankacılık İÖ'!E14</f>
        <v>Öğr. Gör. Turgay YAVUZARSLAN</v>
      </c>
      <c r="D12" t="str">
        <f>'Bankacılık İÖ'!H14</f>
        <v>BAN240</v>
      </c>
      <c r="E12" t="str">
        <f>'Bankacılık İÖ'!I14</f>
        <v>Banka ve Sigorta İşl. Muhasebesi</v>
      </c>
      <c r="F12" t="str">
        <f>'Bankacılık İÖ'!J14</f>
        <v>Öğr. Gör. Abdulkadir ERYILMAZ</v>
      </c>
      <c r="G12">
        <f>'Sosyal Güvenlik İÖ'!C13</f>
        <v>0</v>
      </c>
      <c r="H12" t="str">
        <f>'Sosyal Güvenlik İÖ'!D13</f>
        <v xml:space="preserve"> </v>
      </c>
      <c r="I12" t="str">
        <f>'Sosyal Güvenlik İÖ'!E13</f>
        <v xml:space="preserve"> </v>
      </c>
      <c r="J12" t="str">
        <f>'Sosyal Güvenlik İÖ'!H13</f>
        <v>SGP214</v>
      </c>
      <c r="K12" t="str">
        <f>'Sosyal Güvenlik İÖ'!I13</f>
        <v>SGK Veri Giriş Uygulamaları</v>
      </c>
      <c r="L12" t="str">
        <f>'Sosyal Güvenlik İÖ'!J13</f>
        <v>Öğr. Gör. Mustafa SOLMAZ</v>
      </c>
    </row>
    <row r="13" spans="1:12" x14ac:dyDescent="0.25">
      <c r="A13" t="str">
        <f>'Bankacılık İÖ'!C15</f>
        <v>BAN108</v>
      </c>
      <c r="B13" t="str">
        <f>'Bankacılık İÖ'!D15</f>
        <v>İş ve Sosyal Güvenlik Hukuku</v>
      </c>
      <c r="C13" t="str">
        <f>'Bankacılık İÖ'!E15</f>
        <v>Öğr. Gör. Muharrem Selçuk ÖZKAN</v>
      </c>
      <c r="D13" t="str">
        <f>'Bankacılık İÖ'!H15</f>
        <v>BAN240</v>
      </c>
      <c r="E13" t="str">
        <f>'Bankacılık İÖ'!I15</f>
        <v>Banka ve Sigorta İşl. Muhasebesi</v>
      </c>
      <c r="F13" t="str">
        <f>'Bankacılık İÖ'!J15</f>
        <v>Öğr. Gör. Abdulkadir ERYILMAZ</v>
      </c>
      <c r="G13">
        <f>'Sosyal Güvenlik İÖ'!C14</f>
        <v>0</v>
      </c>
      <c r="H13" t="str">
        <f>'Sosyal Güvenlik İÖ'!D14</f>
        <v xml:space="preserve"> </v>
      </c>
      <c r="I13" t="str">
        <f>'Sosyal Güvenlik İÖ'!E14</f>
        <v xml:space="preserve"> </v>
      </c>
      <c r="J13" t="str">
        <f>'Sosyal Güvenlik İÖ'!H14</f>
        <v>SGP214</v>
      </c>
      <c r="K13" t="str">
        <f>'Sosyal Güvenlik İÖ'!I14</f>
        <v>SGK Veri Giriş Uygulamaları</v>
      </c>
      <c r="L13" t="str">
        <f>'Sosyal Güvenlik İÖ'!J14</f>
        <v>Öğr. Gör. Mustafa SOLMAZ</v>
      </c>
    </row>
    <row r="14" spans="1:12" x14ac:dyDescent="0.25">
      <c r="A14" t="str">
        <f>'Bankacılık İÖ'!C16</f>
        <v>BAN108</v>
      </c>
      <c r="B14" t="str">
        <f>'Bankacılık İÖ'!D16</f>
        <v>İş ve Sosyal Güvenlik Hukuku</v>
      </c>
      <c r="C14" t="str">
        <f>'Bankacılık İÖ'!E16</f>
        <v>Öğr. Gör. Muharrem Selçuk ÖZKAN</v>
      </c>
      <c r="D14">
        <f>'Bankacılık İÖ'!H16</f>
        <v>0</v>
      </c>
      <c r="E14" t="str">
        <f>'Bankacılık İÖ'!I16</f>
        <v xml:space="preserve"> </v>
      </c>
      <c r="F14" t="str">
        <f>'Bankacılık İÖ'!J16</f>
        <v xml:space="preserve"> </v>
      </c>
      <c r="G14">
        <f>'Sosyal Güvenlik İÖ'!C15</f>
        <v>0</v>
      </c>
      <c r="H14" t="str">
        <f>'Sosyal Güvenlik İÖ'!D15</f>
        <v xml:space="preserve"> </v>
      </c>
      <c r="I14" t="str">
        <f>'Sosyal Güvenlik İÖ'!E15</f>
        <v xml:space="preserve"> </v>
      </c>
      <c r="J14" t="str">
        <f>'Sosyal Güvenlik İÖ'!H15</f>
        <v>SGP214</v>
      </c>
      <c r="K14" t="str">
        <f>'Sosyal Güvenlik İÖ'!I15</f>
        <v>SGK Veri Giriş Uygulamaları</v>
      </c>
      <c r="L14" t="str">
        <f>'Sosyal Güvenlik İÖ'!J15</f>
        <v>Öğr. Gör. Mustafa SOLMAZ</v>
      </c>
    </row>
    <row r="15" spans="1:12" x14ac:dyDescent="0.25">
      <c r="A15" t="str">
        <f>'Bankacılık İÖ'!C17</f>
        <v>BAN132</v>
      </c>
      <c r="B15" t="str">
        <f>'Bankacılık İÖ'!D17</f>
        <v>Ticari Matematik</v>
      </c>
      <c r="C15" t="str">
        <f>'Bankacılık İÖ'!E17</f>
        <v>Dr.Öğr. Üyesi Evren ERGÜN</v>
      </c>
      <c r="D15">
        <f>'Bankacılık İÖ'!H17</f>
        <v>0</v>
      </c>
      <c r="E15" t="str">
        <f>'Bankacılık İÖ'!I17</f>
        <v xml:space="preserve"> </v>
      </c>
      <c r="F15" t="str">
        <f>'Bankacılık İÖ'!J17</f>
        <v xml:space="preserve"> </v>
      </c>
      <c r="G15" t="str">
        <f>'Sosyal Güvenlik İÖ'!C16</f>
        <v>SGP110</v>
      </c>
      <c r="H15" t="str">
        <f>'Sosyal Güvenlik İÖ'!D16</f>
        <v>Ofis Programları II</v>
      </c>
      <c r="I15" t="str">
        <f>'Sosyal Güvenlik İÖ'!E16</f>
        <v>Öğr. Gör. Serkan VARAN</v>
      </c>
      <c r="J15" t="str">
        <f>'Sosyal Güvenlik İÖ'!H16</f>
        <v>SGP212</v>
      </c>
      <c r="K15" t="str">
        <f>'Sosyal Güvenlik İÖ'!I16</f>
        <v>Sigorta Pazarlaması</v>
      </c>
      <c r="L15" t="str">
        <f>'Sosyal Güvenlik İÖ'!J16</f>
        <v>Öğr. Gör. Ömer YILMAZ</v>
      </c>
    </row>
    <row r="16" spans="1:12" x14ac:dyDescent="0.25">
      <c r="A16" t="str">
        <f>'Bankacılık İÖ'!C18</f>
        <v>BAN132</v>
      </c>
      <c r="B16" t="str">
        <f>'Bankacılık İÖ'!D18</f>
        <v>Ticari Matematik</v>
      </c>
      <c r="C16" t="str">
        <f>'Bankacılık İÖ'!E18</f>
        <v>Dr.Öğr. Üyesi Evren ERGÜN</v>
      </c>
      <c r="D16">
        <f>'Bankacılık İÖ'!H18</f>
        <v>0</v>
      </c>
      <c r="E16" t="str">
        <f>'Bankacılık İÖ'!I18</f>
        <v xml:space="preserve"> </v>
      </c>
      <c r="F16" t="str">
        <f>'Bankacılık İÖ'!J18</f>
        <v xml:space="preserve"> </v>
      </c>
      <c r="G16" t="str">
        <f>'Sosyal Güvenlik İÖ'!C17</f>
        <v>SGP110</v>
      </c>
      <c r="H16" t="str">
        <f>'Sosyal Güvenlik İÖ'!D17</f>
        <v>Ofis Programları II</v>
      </c>
      <c r="I16" t="str">
        <f>'Sosyal Güvenlik İÖ'!E17</f>
        <v>Öğr. Gör. Serkan VARAN</v>
      </c>
      <c r="J16" t="str">
        <f>'Sosyal Güvenlik İÖ'!H17</f>
        <v>SGP212</v>
      </c>
      <c r="K16" t="str">
        <f>'Sosyal Güvenlik İÖ'!I17</f>
        <v>Sigorta Pazarlaması</v>
      </c>
      <c r="L16" t="str">
        <f>'Sosyal Güvenlik İÖ'!J17</f>
        <v>Öğr. Gör. Ömer YILMAZ</v>
      </c>
    </row>
    <row r="17" spans="1:12" x14ac:dyDescent="0.25">
      <c r="A17" t="str">
        <f>'Bankacılık İÖ'!C19</f>
        <v>BAN110</v>
      </c>
      <c r="B17" t="str">
        <f>'Bankacılık İÖ'!D19</f>
        <v>İstatistik</v>
      </c>
      <c r="C17" t="str">
        <f>'Bankacılık İÖ'!E19</f>
        <v>Öğr. Gör. Dr. Azize Zehra ÇELENLİ BAŞARAN</v>
      </c>
      <c r="D17" t="str">
        <f>'Bankacılık İÖ'!H19</f>
        <v>BAN254</v>
      </c>
      <c r="E17" t="str">
        <f>'Bankacılık İÖ'!I19</f>
        <v>Mesleki Yazışmalar ve Hızlı Yaz.Tek.</v>
      </c>
      <c r="F17" t="str">
        <f>'Bankacılık İÖ'!J19</f>
        <v>Öğr. Gör. Serkan VARAN</v>
      </c>
      <c r="G17" t="str">
        <f>'Sosyal Güvenlik İÖ'!C18</f>
        <v>SGP112</v>
      </c>
      <c r="H17" t="str">
        <f>'Sosyal Güvenlik İÖ'!D18</f>
        <v>Ticari Matematik</v>
      </c>
      <c r="I17" t="str">
        <f>'Sosyal Güvenlik İÖ'!E18</f>
        <v>Dr.Öğr. Üyesi Evren ERGÜN</v>
      </c>
      <c r="J17" t="str">
        <f>'Sosyal Güvenlik İÖ'!H18</f>
        <v>SGP212</v>
      </c>
      <c r="K17" t="str">
        <f>'Sosyal Güvenlik İÖ'!I18</f>
        <v>Sigorta Pazarlaması</v>
      </c>
      <c r="L17" t="str">
        <f>'Sosyal Güvenlik İÖ'!J18</f>
        <v>Öğr. Gör. Ömer YILMAZ</v>
      </c>
    </row>
    <row r="18" spans="1:12" x14ac:dyDescent="0.25">
      <c r="A18" t="str">
        <f>'Bankacılık İÖ'!C20</f>
        <v>BAN110</v>
      </c>
      <c r="B18" t="str">
        <f>'Bankacılık İÖ'!D20</f>
        <v>İstatistik</v>
      </c>
      <c r="C18" t="str">
        <f>'Bankacılık İÖ'!E20</f>
        <v>Öğr. Gör. Dr. Azize Zehra ÇELENLİ BAŞARAN</v>
      </c>
      <c r="D18" t="str">
        <f>'Bankacılık İÖ'!H20</f>
        <v>BAN254</v>
      </c>
      <c r="E18" t="str">
        <f>'Bankacılık İÖ'!I20</f>
        <v>Mesleki Yazışmalar ve Hızlı Yaz.Tek.</v>
      </c>
      <c r="F18" t="str">
        <f>'Bankacılık İÖ'!J20</f>
        <v>Öğr. Gör. Serkan VARAN</v>
      </c>
      <c r="G18" t="str">
        <f>'Sosyal Güvenlik İÖ'!C19</f>
        <v>SGP112</v>
      </c>
      <c r="H18" t="str">
        <f>'Sosyal Güvenlik İÖ'!D19</f>
        <v>Ticari Matematik</v>
      </c>
      <c r="I18" t="str">
        <f>'Sosyal Güvenlik İÖ'!E19</f>
        <v>Dr.Öğr. Üyesi Evren ERGÜN</v>
      </c>
      <c r="J18" t="str">
        <f>'Sosyal Güvenlik İÖ'!H19</f>
        <v>SGP220</v>
      </c>
      <c r="K18" t="str">
        <f>'Sosyal Güvenlik İÖ'!I19</f>
        <v>Muhasebe Denetimi</v>
      </c>
      <c r="L18" t="str">
        <f>'Sosyal Güvenlik İÖ'!J19</f>
        <v>Öğr. Gör. Ömer YILMAZ</v>
      </c>
    </row>
    <row r="19" spans="1:12" x14ac:dyDescent="0.25">
      <c r="A19">
        <f>'Bankacılık İÖ'!C21</f>
        <v>0</v>
      </c>
      <c r="B19" t="str">
        <f>'Bankacılık İÖ'!D21</f>
        <v xml:space="preserve"> </v>
      </c>
      <c r="C19" t="str">
        <f>'Bankacılık İÖ'!E21</f>
        <v xml:space="preserve"> </v>
      </c>
      <c r="D19" t="str">
        <f>'Bankacılık İÖ'!H21</f>
        <v>BAN254</v>
      </c>
      <c r="E19" t="str">
        <f>'Bankacılık İÖ'!I21</f>
        <v>Mesleki Yazışmalar ve Hızlı Yaz.Tek.</v>
      </c>
      <c r="F19" t="str">
        <f>'Bankacılık İÖ'!J21</f>
        <v>Öğr. Gör. Serkan VARAN</v>
      </c>
      <c r="G19">
        <f>'Sosyal Güvenlik İÖ'!C20</f>
        <v>0</v>
      </c>
      <c r="H19" t="str">
        <f>'Sosyal Güvenlik İÖ'!D20</f>
        <v xml:space="preserve"> </v>
      </c>
      <c r="I19" t="str">
        <f>'Sosyal Güvenlik İÖ'!E20</f>
        <v xml:space="preserve"> </v>
      </c>
      <c r="J19" t="str">
        <f>'Sosyal Güvenlik İÖ'!H20</f>
        <v>SGP220</v>
      </c>
      <c r="K19" t="str">
        <f>'Sosyal Güvenlik İÖ'!I20</f>
        <v>Muhasebe Denetimi</v>
      </c>
      <c r="L19" t="str">
        <f>'Sosyal Güvenlik İÖ'!J20</f>
        <v>Öğr. Gör. Ömer YILMAZ</v>
      </c>
    </row>
    <row r="20" spans="1:12" x14ac:dyDescent="0.25">
      <c r="A20">
        <f>'Bankacılık İÖ'!C22</f>
        <v>0</v>
      </c>
      <c r="B20" t="str">
        <f>'Bankacılık İÖ'!D22</f>
        <v xml:space="preserve"> </v>
      </c>
      <c r="C20" t="str">
        <f>'Bankacılık İÖ'!E22</f>
        <v xml:space="preserve"> </v>
      </c>
      <c r="D20">
        <f>'Bankacılık İÖ'!H22</f>
        <v>0</v>
      </c>
      <c r="E20" t="str">
        <f>'Bankacılık İÖ'!I22</f>
        <v xml:space="preserve"> </v>
      </c>
      <c r="F20" t="str">
        <f>'Bankacılık İÖ'!J22</f>
        <v xml:space="preserve"> </v>
      </c>
      <c r="G20">
        <f>'Sosyal Güvenlik İÖ'!C21</f>
        <v>0</v>
      </c>
      <c r="H20" t="str">
        <f>'Sosyal Güvenlik İÖ'!D21</f>
        <v xml:space="preserve"> </v>
      </c>
      <c r="I20" t="str">
        <f>'Sosyal Güvenlik İÖ'!E21</f>
        <v xml:space="preserve"> </v>
      </c>
      <c r="J20" t="str">
        <f>'Sosyal Güvenlik İÖ'!H21</f>
        <v>SGP220</v>
      </c>
      <c r="K20" t="str">
        <f>'Sosyal Güvenlik İÖ'!I21</f>
        <v>Muhasebe Denetimi</v>
      </c>
      <c r="L20" t="str">
        <f>'Sosyal Güvenlik İÖ'!J21</f>
        <v>Öğr. Gör. Ömer YILMAZ</v>
      </c>
    </row>
    <row r="21" spans="1:12" x14ac:dyDescent="0.25">
      <c r="A21" t="str">
        <f>'Bankacılık İÖ'!C23</f>
        <v>BAN114</v>
      </c>
      <c r="B21" t="str">
        <f>'Bankacılık İÖ'!D23</f>
        <v>İletişim ve İkna</v>
      </c>
      <c r="C21" t="str">
        <f>'Bankacılık İÖ'!E23</f>
        <v>Öğr. Gör. Mürsel KAN</v>
      </c>
      <c r="D21">
        <f>'Bankacılık İÖ'!H23</f>
        <v>0</v>
      </c>
      <c r="E21" t="str">
        <f>'Bankacılık İÖ'!I23</f>
        <v xml:space="preserve"> </v>
      </c>
      <c r="F21" t="str">
        <f>'Bankacılık İÖ'!J23</f>
        <v xml:space="preserve"> </v>
      </c>
      <c r="G21" t="str">
        <f>'Sosyal Güvenlik İÖ'!C22</f>
        <v>SGP102</v>
      </c>
      <c r="H21" t="str">
        <f>'Sosyal Güvenlik İÖ'!D22</f>
        <v>Sosyal Güvenliğe Giriş</v>
      </c>
      <c r="I21" t="str">
        <f>'Sosyal Güvenlik İÖ'!E22</f>
        <v>Öğr. Gör. Ömer YILMAZ</v>
      </c>
      <c r="J21" t="str">
        <f>'Sosyal Güvenlik İÖ'!H22</f>
        <v>SGP202</v>
      </c>
      <c r="K21" t="str">
        <f>'Sosyal Güvenlik İÖ'!I22</f>
        <v>Sosyal Güvenlik Hukuku II</v>
      </c>
      <c r="L21" t="str">
        <f>'Sosyal Güvenlik İÖ'!J22</f>
        <v>Öğr. Gör. Mustafa SOLMAZ</v>
      </c>
    </row>
    <row r="22" spans="1:12" x14ac:dyDescent="0.25">
      <c r="A22" t="str">
        <f>'Bankacılık İÖ'!C24</f>
        <v>BAN114</v>
      </c>
      <c r="B22" t="str">
        <f>'Bankacılık İÖ'!D24</f>
        <v>İletişim ve İkna</v>
      </c>
      <c r="C22" t="str">
        <f>'Bankacılık İÖ'!E24</f>
        <v>Öğr. Gör. Mürsel KAN</v>
      </c>
      <c r="D22">
        <f>'Bankacılık İÖ'!H24</f>
        <v>0</v>
      </c>
      <c r="E22" t="str">
        <f>'Bankacılık İÖ'!I24</f>
        <v xml:space="preserve"> </v>
      </c>
      <c r="F22" t="str">
        <f>'Bankacılık İÖ'!J24</f>
        <v xml:space="preserve"> </v>
      </c>
      <c r="G22" t="str">
        <f>'Sosyal Güvenlik İÖ'!C23</f>
        <v>SGP102</v>
      </c>
      <c r="H22" t="str">
        <f>'Sosyal Güvenlik İÖ'!D23</f>
        <v>Sosyal Güvenliğe Giriş</v>
      </c>
      <c r="I22" t="str">
        <f>'Sosyal Güvenlik İÖ'!E23</f>
        <v>Öğr. Gör. Ömer YILMAZ</v>
      </c>
      <c r="J22" t="str">
        <f>'Sosyal Güvenlik İÖ'!H23</f>
        <v>SGP202</v>
      </c>
      <c r="K22" t="str">
        <f>'Sosyal Güvenlik İÖ'!I23</f>
        <v>Sosyal Güvenlik Hukuku II</v>
      </c>
      <c r="L22" t="str">
        <f>'Sosyal Güvenlik İÖ'!J23</f>
        <v>Öğr. Gör. Mustafa SOLMAZ</v>
      </c>
    </row>
    <row r="23" spans="1:12" x14ac:dyDescent="0.25">
      <c r="A23" t="str">
        <f>'Bankacılık İÖ'!C25</f>
        <v>BAN124</v>
      </c>
      <c r="B23" t="str">
        <f>'Bankacılık İÖ'!D25</f>
        <v>Ticaret ve Borçlar Hukuku</v>
      </c>
      <c r="C23" t="str">
        <f>'Bankacılık İÖ'!E25</f>
        <v>Öğr. Gör. Elif ATAMAN</v>
      </c>
      <c r="D23" t="str">
        <f>'Bankacılık İÖ'!H25</f>
        <v>BAN244</v>
      </c>
      <c r="E23" t="str">
        <f>'Bankacılık İÖ'!I25</f>
        <v>Poliçe Üretim ve Sunum Teknikleri</v>
      </c>
      <c r="F23" t="str">
        <f>'Bankacılık İÖ'!J25</f>
        <v>Öğr. Gör. Mustafa SOLMAZ</v>
      </c>
      <c r="G23" t="str">
        <f>'Sosyal Güvenlik İÖ'!C24</f>
        <v>SGP108</v>
      </c>
      <c r="H23" t="str">
        <f>'Sosyal Güvenlik İÖ'!D24</f>
        <v>İş Sağlığı ve Güvenliği</v>
      </c>
      <c r="I23" t="str">
        <f>'Sosyal Güvenlik İÖ'!E24</f>
        <v>Öğr. Gör. AslıTOSYALI KARADAĞ</v>
      </c>
      <c r="J23" t="str">
        <f>'Sosyal Güvenlik İÖ'!H24</f>
        <v>SGP210</v>
      </c>
      <c r="K23" t="str">
        <f>'Sosyal Güvenlik İÖ'!I24</f>
        <v>Girişimcilik</v>
      </c>
      <c r="L23" t="str">
        <f>'Sosyal Güvenlik İÖ'!J24</f>
        <v>Öğr. Gör. Mürsel KAN</v>
      </c>
    </row>
    <row r="24" spans="1:12" x14ac:dyDescent="0.25">
      <c r="A24" t="str">
        <f>'Bankacılık İÖ'!C26</f>
        <v>BAN124</v>
      </c>
      <c r="B24" t="str">
        <f>'Bankacılık İÖ'!D26</f>
        <v>Ticaret ve Borçlar Hukuku</v>
      </c>
      <c r="C24" t="str">
        <f>'Bankacılık İÖ'!E26</f>
        <v>Öğr. Gör. Elif ATAMAN</v>
      </c>
      <c r="D24" t="str">
        <f>'Bankacılık İÖ'!H26</f>
        <v>BAN244</v>
      </c>
      <c r="E24" t="str">
        <f>'Bankacılık İÖ'!I26</f>
        <v>Poliçe Üretim ve Sunum Teknikleri</v>
      </c>
      <c r="F24" t="str">
        <f>'Bankacılık İÖ'!J26</f>
        <v>Öğr. Gör. Mustafa SOLMAZ</v>
      </c>
      <c r="G24" t="str">
        <f>'Sosyal Güvenlik İÖ'!C25</f>
        <v>SGP108</v>
      </c>
      <c r="H24" t="str">
        <f>'Sosyal Güvenlik İÖ'!D25</f>
        <v>İş Sağlığı ve Güvenliği</v>
      </c>
      <c r="I24" t="str">
        <f>'Sosyal Güvenlik İÖ'!E25</f>
        <v>Öğr. Gör. AslıTOSYALI KARADAĞ</v>
      </c>
      <c r="J24" t="str">
        <f>'Sosyal Güvenlik İÖ'!H25</f>
        <v>SGP210</v>
      </c>
      <c r="K24" t="str">
        <f>'Sosyal Güvenlik İÖ'!I25</f>
        <v>Girişimcilik</v>
      </c>
      <c r="L24" t="str">
        <f>'Sosyal Güvenlik İÖ'!J25</f>
        <v>Öğr. Gör. Mürsel KAN</v>
      </c>
    </row>
    <row r="25" spans="1:12" x14ac:dyDescent="0.25">
      <c r="A25" t="str">
        <f>'Bankacılık İÖ'!C27</f>
        <v>BAN124</v>
      </c>
      <c r="B25" t="str">
        <f>'Bankacılık İÖ'!D27</f>
        <v>Ticaret ve Borçlar Hukuku</v>
      </c>
      <c r="C25" t="str">
        <f>'Bankacılık İÖ'!E27</f>
        <v>Öğr. Gör. Elif ATAMAN</v>
      </c>
      <c r="D25" t="str">
        <f>'Bankacılık İÖ'!H27</f>
        <v>BAN244</v>
      </c>
      <c r="E25" t="str">
        <f>'Bankacılık İÖ'!I27</f>
        <v>Poliçe Üretim ve Sunum Teknikleri</v>
      </c>
      <c r="F25" t="str">
        <f>'Bankacılık İÖ'!J27</f>
        <v>Öğr. Gör. Mustafa SOLMAZ</v>
      </c>
      <c r="G25">
        <f>'Sosyal Güvenlik İÖ'!C26</f>
        <v>0</v>
      </c>
      <c r="H25" t="str">
        <f>'Sosyal Güvenlik İÖ'!D26</f>
        <v xml:space="preserve"> </v>
      </c>
      <c r="I25" t="str">
        <f>'Sosyal Güvenlik İÖ'!E26</f>
        <v xml:space="preserve"> </v>
      </c>
      <c r="J25" t="str">
        <f>'Sosyal Güvenlik İÖ'!H26</f>
        <v>SGP204</v>
      </c>
      <c r="K25" t="str">
        <f>'Sosyal Güvenlik İÖ'!I26</f>
        <v>İş Hukuku Uygulamaları</v>
      </c>
      <c r="L25" t="str">
        <f>'Sosyal Güvenlik İÖ'!J26</f>
        <v>Öğr. Gör. Muharrem Selçuk ÖZKAN</v>
      </c>
    </row>
    <row r="26" spans="1:12" x14ac:dyDescent="0.25">
      <c r="A26">
        <f>'Bankacılık İÖ'!C28</f>
        <v>0</v>
      </c>
      <c r="B26" t="str">
        <f>'Bankacılık İÖ'!D28</f>
        <v xml:space="preserve"> </v>
      </c>
      <c r="C26" t="str">
        <f>'Bankacılık İÖ'!E28</f>
        <v xml:space="preserve"> </v>
      </c>
      <c r="D26">
        <f>'Bankacılık İÖ'!H28</f>
        <v>0</v>
      </c>
      <c r="E26" t="str">
        <f>'Bankacılık İÖ'!I28</f>
        <v xml:space="preserve"> </v>
      </c>
      <c r="F26" t="str">
        <f>'Bankacılık İÖ'!J28</f>
        <v xml:space="preserve"> </v>
      </c>
      <c r="G26">
        <f>'Sosyal Güvenlik İÖ'!C27</f>
        <v>0</v>
      </c>
      <c r="H26" t="str">
        <f>'Sosyal Güvenlik İÖ'!D27</f>
        <v xml:space="preserve"> </v>
      </c>
      <c r="I26" t="str">
        <f>'Sosyal Güvenlik İÖ'!E27</f>
        <v xml:space="preserve"> </v>
      </c>
      <c r="J26" t="str">
        <f>'Sosyal Güvenlik İÖ'!H27</f>
        <v>SGP204</v>
      </c>
      <c r="K26" t="str">
        <f>'Sosyal Güvenlik İÖ'!I27</f>
        <v>İş Hukuku Uygulamaları</v>
      </c>
      <c r="L26" t="str">
        <f>'Sosyal Güvenlik İÖ'!J27</f>
        <v>Öğr. Gör. Muharrem Selçuk ÖZKAN</v>
      </c>
    </row>
    <row r="27" spans="1:12" x14ac:dyDescent="0.25">
      <c r="A27" t="str">
        <f>'Bankacılık İÖ'!C29</f>
        <v>BAN126</v>
      </c>
      <c r="B27" t="str">
        <f>'Bankacılık İÖ'!D29</f>
        <v>Sigortacılık Branşları ve Teknikleri</v>
      </c>
      <c r="C27" t="str">
        <f>'Bankacılık İÖ'!E29</f>
        <v>Öğr. Gör. Elif ATAMAN</v>
      </c>
      <c r="D27">
        <f>'Bankacılık İÖ'!H29</f>
        <v>0</v>
      </c>
      <c r="E27" t="str">
        <f>'Bankacılık İÖ'!I29</f>
        <v xml:space="preserve"> </v>
      </c>
      <c r="F27" t="str">
        <f>'Bankacılık İÖ'!J29</f>
        <v xml:space="preserve"> </v>
      </c>
      <c r="G27">
        <f>'Sosyal Güvenlik İÖ'!C28</f>
        <v>0</v>
      </c>
      <c r="H27" t="str">
        <f>'Sosyal Güvenlik İÖ'!D28</f>
        <v xml:space="preserve"> </v>
      </c>
      <c r="I27" t="str">
        <f>'Sosyal Güvenlik İÖ'!E28</f>
        <v xml:space="preserve"> </v>
      </c>
      <c r="J27" t="str">
        <f>'Sosyal Güvenlik İÖ'!H28</f>
        <v>SGP218</v>
      </c>
      <c r="K27" t="str">
        <f>'Sosyal Güvenlik İÖ'!I28</f>
        <v>İnsan Kaynakları Yönetimi</v>
      </c>
      <c r="L27" t="str">
        <f>'Sosyal Güvenlik İÖ'!J28</f>
        <v>Öğr. Gör. Seval ŞENGEZER</v>
      </c>
    </row>
    <row r="28" spans="1:12" x14ac:dyDescent="0.25">
      <c r="A28" t="str">
        <f>'Bankacılık İÖ'!C30</f>
        <v>BAN126</v>
      </c>
      <c r="B28" t="str">
        <f>'Bankacılık İÖ'!D30</f>
        <v>Sigortacılık Branşları ve Teknikleri</v>
      </c>
      <c r="C28" t="str">
        <f>'Bankacılık İÖ'!E30</f>
        <v>Öğr. Gör. Elif ATAMAN</v>
      </c>
      <c r="D28">
        <f>'Bankacılık İÖ'!H30</f>
        <v>0</v>
      </c>
      <c r="E28" t="str">
        <f>'Bankacılık İÖ'!I30</f>
        <v xml:space="preserve"> </v>
      </c>
      <c r="F28" t="str">
        <f>'Bankacılık İÖ'!J30</f>
        <v xml:space="preserve"> </v>
      </c>
      <c r="G28">
        <f>'Sosyal Güvenlik İÖ'!C29</f>
        <v>0</v>
      </c>
      <c r="H28" t="str">
        <f>'Sosyal Güvenlik İÖ'!D29</f>
        <v xml:space="preserve"> </v>
      </c>
      <c r="I28" t="str">
        <f>'Sosyal Güvenlik İÖ'!E29</f>
        <v xml:space="preserve"> </v>
      </c>
      <c r="J28" t="str">
        <f>'Sosyal Güvenlik İÖ'!H29</f>
        <v>SGP218</v>
      </c>
      <c r="K28" t="str">
        <f>'Sosyal Güvenlik İÖ'!I29</f>
        <v>İnsan Kaynakları Yönetimi</v>
      </c>
      <c r="L28" t="str">
        <f>'Sosyal Güvenlik İÖ'!J29</f>
        <v>Öğr. Gör. Seval ŞENGEZER</v>
      </c>
    </row>
    <row r="29" spans="1:12" x14ac:dyDescent="0.25">
      <c r="A29" t="str">
        <f>'Bankacılık İÖ'!C31</f>
        <v>BAN126</v>
      </c>
      <c r="B29" t="str">
        <f>'Bankacılık İÖ'!D31</f>
        <v>Sigortacılık Branşları ve Teknikleri</v>
      </c>
      <c r="C29" t="str">
        <f>'Bankacılık İÖ'!E31</f>
        <v>Öğr. Gör. Elif ATAMAN</v>
      </c>
      <c r="D29">
        <f>'Bankacılık İÖ'!H31</f>
        <v>0</v>
      </c>
      <c r="E29" t="str">
        <f>'Bankacılık İÖ'!I31</f>
        <v xml:space="preserve"> </v>
      </c>
      <c r="F29" t="str">
        <f>'Bankacılık İÖ'!J31</f>
        <v xml:space="preserve"> </v>
      </c>
      <c r="G29" t="str">
        <f>'Sosyal Güvenlik İÖ'!C30</f>
        <v>SGP106</v>
      </c>
      <c r="H29" t="str">
        <f>'Sosyal Güvenlik İÖ'!D30</f>
        <v>Makro Ekonomi</v>
      </c>
      <c r="I29" t="str">
        <f>'Sosyal Güvenlik İÖ'!E30</f>
        <v>Öğr. Gör. Seval ŞENGEZER</v>
      </c>
      <c r="J29">
        <f>'Sosyal Güvenlik İÖ'!H30</f>
        <v>0</v>
      </c>
      <c r="K29" t="str">
        <f>'Sosyal Güvenlik İÖ'!I30</f>
        <v xml:space="preserve"> </v>
      </c>
      <c r="L29" t="str">
        <f>'Sosyal Güvenlik İÖ'!J30</f>
        <v xml:space="preserve"> </v>
      </c>
    </row>
    <row r="30" spans="1:12" x14ac:dyDescent="0.25">
      <c r="A30">
        <f>'Bankacılık İÖ'!C32</f>
        <v>0</v>
      </c>
      <c r="B30" t="str">
        <f>'Bankacılık İÖ'!D32</f>
        <v xml:space="preserve"> </v>
      </c>
      <c r="C30" t="str">
        <f>'Bankacılık İÖ'!E32</f>
        <v xml:space="preserve"> </v>
      </c>
      <c r="D30">
        <f>'Bankacılık İÖ'!H32</f>
        <v>0</v>
      </c>
      <c r="E30" t="str">
        <f>'Bankacılık İÖ'!I32</f>
        <v xml:space="preserve"> </v>
      </c>
      <c r="F30" t="str">
        <f>'Bankacılık İÖ'!J32</f>
        <v xml:space="preserve"> </v>
      </c>
      <c r="G30" t="str">
        <f>'Sosyal Güvenlik İÖ'!C31</f>
        <v>SGP106</v>
      </c>
      <c r="H30" t="str">
        <f>'Sosyal Güvenlik İÖ'!D31</f>
        <v>Makro Ekonomi</v>
      </c>
      <c r="I30" t="str">
        <f>'Sosyal Güvenlik İÖ'!E31</f>
        <v>Öğr. Gör. Seval ŞENGEZER</v>
      </c>
      <c r="J30" t="str">
        <f>'Sosyal Güvenlik İÖ'!H31</f>
        <v>SGP216</v>
      </c>
      <c r="K30" t="str">
        <f>'Sosyal Güvenlik İÖ'!I31</f>
        <v>Müşteri İlişkileri Yönetimi</v>
      </c>
      <c r="L30" t="str">
        <f>'Sosyal Güvenlik İÖ'!J31</f>
        <v>Öğr. Gör. Elif ATAMAN</v>
      </c>
    </row>
    <row r="31" spans="1:12" x14ac:dyDescent="0.25">
      <c r="A31">
        <f>'Bankacılık İÖ'!C33</f>
        <v>0</v>
      </c>
      <c r="B31" t="str">
        <f>'Bankacılık İÖ'!D33</f>
        <v xml:space="preserve"> </v>
      </c>
      <c r="C31" t="str">
        <f>'Bankacılık İÖ'!E33</f>
        <v xml:space="preserve"> </v>
      </c>
      <c r="D31">
        <f>'Bankacılık İÖ'!H33</f>
        <v>0</v>
      </c>
      <c r="E31" t="str">
        <f>'Bankacılık İÖ'!I33</f>
        <v xml:space="preserve"> </v>
      </c>
      <c r="F31" t="str">
        <f>'Bankacılık İÖ'!J33</f>
        <v xml:space="preserve"> </v>
      </c>
      <c r="G31">
        <f>'Sosyal Güvenlik İÖ'!C32</f>
        <v>0</v>
      </c>
      <c r="H31" t="str">
        <f>'Sosyal Güvenlik İÖ'!D32</f>
        <v xml:space="preserve"> </v>
      </c>
      <c r="I31" t="str">
        <f>'Sosyal Güvenlik İÖ'!E32</f>
        <v xml:space="preserve"> </v>
      </c>
      <c r="J31" t="str">
        <f>'Sosyal Güvenlik İÖ'!H32</f>
        <v>SGP216</v>
      </c>
      <c r="K31" t="str">
        <f>'Sosyal Güvenlik İÖ'!I32</f>
        <v>Müşteri İlişkileri Yönetimi</v>
      </c>
      <c r="L31" t="str">
        <f>'Sosyal Güvenlik İÖ'!J32</f>
        <v>Öğr. Gör. Elif ATAMAN</v>
      </c>
    </row>
    <row r="32" spans="1:12" x14ac:dyDescent="0.25">
      <c r="A32">
        <f>'Bankacılık İÖ'!C34</f>
        <v>0</v>
      </c>
      <c r="B32" t="str">
        <f>'Bankacılık İÖ'!D34</f>
        <v xml:space="preserve"> </v>
      </c>
      <c r="C32" t="str">
        <f>'Bankacılık İÖ'!E34</f>
        <v xml:space="preserve"> </v>
      </c>
      <c r="D32">
        <f>'Bankacılık İÖ'!H34</f>
        <v>0</v>
      </c>
      <c r="E32" t="str">
        <f>'Bankacılık İÖ'!I34</f>
        <v xml:space="preserve"> </v>
      </c>
      <c r="F32" t="str">
        <f>'Bankacılık İÖ'!J34</f>
        <v xml:space="preserve"> </v>
      </c>
      <c r="G32">
        <f>'Sosyal Güvenlik İÖ'!C33</f>
        <v>0</v>
      </c>
      <c r="H32" t="str">
        <f>'Sosyal Güvenlik İÖ'!D33</f>
        <v xml:space="preserve"> </v>
      </c>
      <c r="I32" t="str">
        <f>'Sosyal Güvenlik İÖ'!E33</f>
        <v xml:space="preserve"> </v>
      </c>
      <c r="J32" t="str">
        <f>'Sosyal Güvenlik İÖ'!H33</f>
        <v>SGP216</v>
      </c>
      <c r="K32" t="str">
        <f>'Sosyal Güvenlik İÖ'!I33</f>
        <v>Müşteri İlişkileri Yönetimi</v>
      </c>
      <c r="L32" t="str">
        <f>'Sosyal Güvenlik İÖ'!J33</f>
        <v>Öğr. Gör. Elif ATAMAN</v>
      </c>
    </row>
    <row r="33" spans="1:12" x14ac:dyDescent="0.25">
      <c r="A33">
        <f>'Bankacılık İÖ'!C35</f>
        <v>0</v>
      </c>
      <c r="B33">
        <f>'Bankacılık İÖ'!D35</f>
        <v>0</v>
      </c>
      <c r="C33">
        <f>'Bankacılık İÖ'!E35</f>
        <v>0</v>
      </c>
      <c r="D33">
        <f>'Bankacılık İÖ'!H35</f>
        <v>0</v>
      </c>
      <c r="E33">
        <f>'Bankacılık İÖ'!I35</f>
        <v>0</v>
      </c>
      <c r="F33">
        <f>'Bankacılık İÖ'!J35</f>
        <v>0</v>
      </c>
      <c r="G33">
        <f>'Sosyal Güvenlik İÖ'!C34</f>
        <v>0</v>
      </c>
      <c r="H33">
        <f>'Sosyal Güvenlik İÖ'!D34</f>
        <v>0</v>
      </c>
      <c r="I33">
        <f>'Sosyal Güvenlik İÖ'!E34</f>
        <v>0</v>
      </c>
      <c r="J33">
        <f>'Sosyal Güvenlik İÖ'!H34</f>
        <v>0</v>
      </c>
      <c r="K33">
        <f>'Sosyal Güvenlik İÖ'!I34</f>
        <v>0</v>
      </c>
      <c r="L33">
        <f>'Sosyal Güvenlik İÖ'!J34</f>
        <v>0</v>
      </c>
    </row>
    <row r="34" spans="1:12" x14ac:dyDescent="0.25">
      <c r="A34">
        <f>'Bankacılık İÖ'!C36</f>
        <v>0</v>
      </c>
      <c r="B34">
        <f>'Bankacılık İÖ'!D36</f>
        <v>0</v>
      </c>
      <c r="C34">
        <f>'Bankacılık İÖ'!E36</f>
        <v>0</v>
      </c>
      <c r="D34" t="str">
        <f>'Bankacılık İÖ'!H36</f>
        <v>Öğr. Gör. Abdulkadir ERYILMAZ</v>
      </c>
      <c r="E34">
        <f>'Bankacılık İÖ'!I36</f>
        <v>0</v>
      </c>
      <c r="F34">
        <f>'Bankacılık İÖ'!J36</f>
        <v>0</v>
      </c>
      <c r="G34">
        <f>'Sosyal Güvenlik İÖ'!C35</f>
        <v>0</v>
      </c>
      <c r="H34">
        <f>'Sosyal Güvenlik İÖ'!D35</f>
        <v>0</v>
      </c>
      <c r="I34">
        <f>'Sosyal Güvenlik İÖ'!E35</f>
        <v>0</v>
      </c>
      <c r="J34" t="str">
        <f>'Sosyal Güvenlik İÖ'!H35</f>
        <v>Mülkiyet Koruma ve Güvenlik Bölümü</v>
      </c>
      <c r="K34">
        <f>'Sosyal Güvenlik İÖ'!I35</f>
        <v>0</v>
      </c>
      <c r="L34">
        <f>'Sosyal Güvenlik İÖ'!J35</f>
        <v>0</v>
      </c>
    </row>
  </sheetData>
  <mergeCells count="2">
    <mergeCell ref="A1:F1"/>
    <mergeCell ref="G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120" zoomScaleNormal="120" workbookViewId="0">
      <selection activeCell="I40" sqref="I40"/>
    </sheetView>
  </sheetViews>
  <sheetFormatPr defaultRowHeight="15" x14ac:dyDescent="0.25"/>
  <cols>
    <col min="1" max="1" width="2" style="51" customWidth="1"/>
    <col min="2" max="2" width="5.140625" style="52" customWidth="1"/>
    <col min="3" max="3" width="5.7109375" style="53" customWidth="1"/>
    <col min="4" max="4" width="19.42578125" style="53" customWidth="1"/>
    <col min="5" max="5" width="24.5703125" style="53" customWidth="1"/>
    <col min="6" max="6" width="1.7109375" style="53" customWidth="1"/>
    <col min="7" max="7" width="4.7109375" style="53" customWidth="1"/>
    <col min="8" max="8" width="6" style="53" customWidth="1"/>
    <col min="9" max="9" width="28.42578125" style="53" customWidth="1"/>
    <col min="10" max="10" width="31.28515625" style="53" customWidth="1"/>
    <col min="11" max="16384" width="9.140625" style="53"/>
  </cols>
  <sheetData>
    <row r="1" spans="1:10" s="39" customFormat="1" ht="48" customHeight="1" thickBot="1" x14ac:dyDescent="0.25">
      <c r="A1" s="205" t="s">
        <v>215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s="40" customFormat="1" ht="11.1" customHeight="1" thickBot="1" x14ac:dyDescent="0.3">
      <c r="A2" s="131"/>
      <c r="B2" s="132" t="s">
        <v>51</v>
      </c>
      <c r="C2" s="132" t="s">
        <v>44</v>
      </c>
      <c r="D2" s="132" t="s">
        <v>45</v>
      </c>
      <c r="E2" s="132" t="s">
        <v>43</v>
      </c>
      <c r="F2" s="133"/>
      <c r="G2" s="132" t="s">
        <v>52</v>
      </c>
      <c r="H2" s="132" t="s">
        <v>44</v>
      </c>
      <c r="I2" s="132" t="s">
        <v>45</v>
      </c>
      <c r="J2" s="134" t="s">
        <v>43</v>
      </c>
    </row>
    <row r="3" spans="1:10" s="44" customFormat="1" ht="11.1" customHeight="1" x14ac:dyDescent="0.25">
      <c r="A3" s="196" t="s">
        <v>46</v>
      </c>
      <c r="B3" s="41">
        <v>0.375</v>
      </c>
      <c r="C3" s="54" t="s">
        <v>23</v>
      </c>
      <c r="D3" s="42" t="str">
        <f>IF(ISBLANK(C3)," ",VLOOKUP($C3,TÜMOKUL!A$1:H$20,2,0))</f>
        <v>Temel ve Ticari Matematik</v>
      </c>
      <c r="E3" s="42" t="str">
        <f>IF(ISBLANK(C3)," ",VLOOKUP($C3,TÜMOKUL!A$1:H$20,7,0))</f>
        <v>Dr.Öğr. Üyesi Evren ERGÜN</v>
      </c>
      <c r="F3" s="199" t="s">
        <v>46</v>
      </c>
      <c r="G3" s="41">
        <v>0.375</v>
      </c>
      <c r="H3" s="54"/>
      <c r="I3" s="42" t="str">
        <f>IF(ISBLANK(H3)," ",VLOOKUP($H3,TÜMOKUL!A$1:H$120,2,0))</f>
        <v xml:space="preserve"> </v>
      </c>
      <c r="J3" s="43" t="str">
        <f>IF(ISBLANK(H3)," ",VLOOKUP($H3,TÜMOKUL!A$1:H$120,7,0))</f>
        <v xml:space="preserve"> </v>
      </c>
    </row>
    <row r="4" spans="1:10" s="44" customFormat="1" ht="11.1" customHeight="1" x14ac:dyDescent="0.25">
      <c r="A4" s="197"/>
      <c r="B4" s="45">
        <v>0.41666666666666669</v>
      </c>
      <c r="C4" s="55" t="s">
        <v>23</v>
      </c>
      <c r="D4" s="46" t="str">
        <f>IF(ISBLANK(C4)," ",VLOOKUP($C4,TÜMOKUL!A$1:H$20,2,0))</f>
        <v>Temel ve Ticari Matematik</v>
      </c>
      <c r="E4" s="46" t="str">
        <f>IF(ISBLANK(C4)," ",VLOOKUP($C4,TÜMOKUL!A$1:H$20,7,0))</f>
        <v>Dr.Öğr. Üyesi Evren ERGÜN</v>
      </c>
      <c r="F4" s="200"/>
      <c r="G4" s="45">
        <v>0.41666666666666669</v>
      </c>
      <c r="H4" s="55" t="s">
        <v>37</v>
      </c>
      <c r="I4" s="46" t="str">
        <f>IF(ISBLANK(H4)," ",VLOOKUP($H4,TÜMOKUL!A$1:H$120,2,0))</f>
        <v>Toplantı Zaman Yönetimi</v>
      </c>
      <c r="J4" s="47" t="str">
        <f>IF(ISBLANK(H4)," ",VLOOKUP($H4,TÜMOKUL!A$1:H$120,7,0))</f>
        <v>Öğr. Gör. Dursun KIRMEMİŞ</v>
      </c>
    </row>
    <row r="5" spans="1:10" s="44" customFormat="1" ht="11.1" customHeight="1" x14ac:dyDescent="0.25">
      <c r="A5" s="197"/>
      <c r="B5" s="45">
        <v>0.45833333333333331</v>
      </c>
      <c r="C5" s="55" t="s">
        <v>23</v>
      </c>
      <c r="D5" s="46" t="str">
        <f>IF(ISBLANK(C5)," ",VLOOKUP($C5,TÜMOKUL!A$1:H$20,2,0))</f>
        <v>Temel ve Ticari Matematik</v>
      </c>
      <c r="E5" s="46" t="str">
        <f>IF(ISBLANK(C5)," ",VLOOKUP($C5,TÜMOKUL!A$1:H$20,7,0))</f>
        <v>Dr.Öğr. Üyesi Evren ERGÜN</v>
      </c>
      <c r="F5" s="200"/>
      <c r="G5" s="45">
        <v>0.45833333333333331</v>
      </c>
      <c r="H5" s="55" t="s">
        <v>37</v>
      </c>
      <c r="I5" s="46" t="str">
        <f>IF(ISBLANK(H5)," ",VLOOKUP($H5,TÜMOKUL!A$1:H$120,2,0))</f>
        <v>Toplantı Zaman Yönetimi</v>
      </c>
      <c r="J5" s="47" t="str">
        <f>IF(ISBLANK(H5)," ",VLOOKUP($H5,TÜMOKUL!A$1:H$120,7,0))</f>
        <v>Öğr. Gör. Dursun KIRMEMİŞ</v>
      </c>
    </row>
    <row r="6" spans="1:10" s="44" customFormat="1" ht="4.5" customHeight="1" x14ac:dyDescent="0.25">
      <c r="A6" s="197"/>
      <c r="B6" s="140"/>
      <c r="C6" s="141"/>
      <c r="D6" s="142" t="str">
        <f>IF(ISBLANK(C6)," ",VLOOKUP($C6,TÜMOKUL!A$1:H$20,2,0))</f>
        <v xml:space="preserve"> </v>
      </c>
      <c r="E6" s="142" t="str">
        <f>IF(ISBLANK(C6)," ",VLOOKUP($C6,TÜMOKUL!A$1:H$20,7,0))</f>
        <v xml:space="preserve"> </v>
      </c>
      <c r="F6" s="200"/>
      <c r="G6" s="45"/>
      <c r="H6" s="141"/>
      <c r="I6" s="142" t="str">
        <f>IF(ISBLANK(H6)," ",VLOOKUP($H6,TÜMOKUL!A$1:H$120,2,0))</f>
        <v xml:space="preserve"> </v>
      </c>
      <c r="J6" s="152" t="str">
        <f>IF(ISBLANK(H6)," ",VLOOKUP($H6,TÜMOKUL!A$1:H$120,7,0))</f>
        <v xml:space="preserve"> </v>
      </c>
    </row>
    <row r="7" spans="1:10" s="44" customFormat="1" ht="11.1" customHeight="1" x14ac:dyDescent="0.25">
      <c r="A7" s="197"/>
      <c r="B7" s="45">
        <v>0.54166666666666663</v>
      </c>
      <c r="C7" s="55" t="s">
        <v>27</v>
      </c>
      <c r="D7" s="46" t="str">
        <f>IF(ISBLANK(C7)," ",VLOOKUP($C7,TÜMOKUL!A$1:H$20,2,0))</f>
        <v>Çağrı Merkezi Yönetimi II</v>
      </c>
      <c r="E7" s="46" t="str">
        <f>IF(ISBLANK(C7)," ",VLOOKUP($C7,TÜMOKUL!A$1:H$20,7,0))</f>
        <v>Öğr. Gör. Dursun KIRMEMİŞ</v>
      </c>
      <c r="F7" s="200"/>
      <c r="G7" s="45">
        <v>0.54166666666666663</v>
      </c>
      <c r="H7" s="55" t="s">
        <v>30</v>
      </c>
      <c r="I7" s="46" t="str">
        <f>IF(ISBLANK(H7)," ",VLOOKUP($H7,TÜMOKUL!A$1:H$120,2,0))</f>
        <v>Çağrı Merkezleri İçin Temel Satış Teknikleri</v>
      </c>
      <c r="J7" s="47" t="str">
        <f>IF(ISBLANK(H7)," ",VLOOKUP($H7,TÜMOKUL!A$1:H$120,7,0))</f>
        <v>Öğr. Gör. Dr. Azize Zehra ÇELENLİ BAŞARAN</v>
      </c>
    </row>
    <row r="8" spans="1:10" s="44" customFormat="1" ht="11.1" customHeight="1" x14ac:dyDescent="0.25">
      <c r="A8" s="197"/>
      <c r="B8" s="45">
        <v>0.58333333333333337</v>
      </c>
      <c r="C8" s="55" t="s">
        <v>27</v>
      </c>
      <c r="D8" s="46" t="str">
        <f>IF(ISBLANK(C8)," ",VLOOKUP($C8,TÜMOKUL!A$1:H$20,2,0))</f>
        <v>Çağrı Merkezi Yönetimi II</v>
      </c>
      <c r="E8" s="46" t="str">
        <f>IF(ISBLANK(C8)," ",VLOOKUP($C8,TÜMOKUL!A$1:H$20,7,0))</f>
        <v>Öğr. Gör. Dursun KIRMEMİŞ</v>
      </c>
      <c r="F8" s="200"/>
      <c r="G8" s="45">
        <v>0.58333333333333337</v>
      </c>
      <c r="H8" s="55" t="s">
        <v>30</v>
      </c>
      <c r="I8" s="46" t="str">
        <f>IF(ISBLANK(H8)," ",VLOOKUP($H8,TÜMOKUL!A$1:H$120,2,0))</f>
        <v>Çağrı Merkezleri İçin Temel Satış Teknikleri</v>
      </c>
      <c r="J8" s="47" t="str">
        <f>IF(ISBLANK(H8)," ",VLOOKUP($H8,TÜMOKUL!A$1:H$120,7,0))</f>
        <v>Öğr. Gör. Dr. Azize Zehra ÇELENLİ BAŞARAN</v>
      </c>
    </row>
    <row r="9" spans="1:10" s="44" customFormat="1" ht="11.1" customHeight="1" x14ac:dyDescent="0.25">
      <c r="A9" s="197"/>
      <c r="B9" s="45">
        <v>0.625</v>
      </c>
      <c r="C9" s="55" t="s">
        <v>27</v>
      </c>
      <c r="D9" s="46" t="str">
        <f>IF(ISBLANK(C9)," ",VLOOKUP($C9,TÜMOKUL!A$1:H$20,2,0))</f>
        <v>Çağrı Merkezi Yönetimi II</v>
      </c>
      <c r="E9" s="46" t="str">
        <f>IF(ISBLANK(C9)," ",VLOOKUP($C9,TÜMOKUL!A$1:H$20,7,0))</f>
        <v>Öğr. Gör. Dursun KIRMEMİŞ</v>
      </c>
      <c r="F9" s="200"/>
      <c r="G9" s="45">
        <v>0.625</v>
      </c>
      <c r="H9" s="55" t="s">
        <v>30</v>
      </c>
      <c r="I9" s="46" t="str">
        <f>IF(ISBLANK(H9)," ",VLOOKUP($H9,TÜMOKUL!A$1:H$120,2,0))</f>
        <v>Çağrı Merkezleri İçin Temel Satış Teknikleri</v>
      </c>
      <c r="J9" s="47" t="str">
        <f>IF(ISBLANK(H9)," ",VLOOKUP($H9,TÜMOKUL!A$1:H$120,7,0))</f>
        <v>Öğr. Gör. Dr. Azize Zehra ÇELENLİ BAŞARAN</v>
      </c>
    </row>
    <row r="10" spans="1:10" s="44" customFormat="1" ht="11.1" customHeight="1" thickBot="1" x14ac:dyDescent="0.3">
      <c r="A10" s="198"/>
      <c r="B10" s="48">
        <v>0.66666666666666663</v>
      </c>
      <c r="C10" s="56"/>
      <c r="D10" s="49" t="str">
        <f>IF(ISBLANK(C10)," ",VLOOKUP($C10,TÜMOKUL!A$1:H$20,2,0))</f>
        <v xml:space="preserve"> </v>
      </c>
      <c r="E10" s="49" t="str">
        <f>IF(ISBLANK(C10)," ",VLOOKUP($C10,TÜMOKUL!A$1:H$20,7,0))</f>
        <v xml:space="preserve"> </v>
      </c>
      <c r="F10" s="201"/>
      <c r="G10" s="48">
        <v>0.66666666666666663</v>
      </c>
      <c r="H10" s="56" t="s">
        <v>30</v>
      </c>
      <c r="I10" s="49" t="str">
        <f>IF(ISBLANK(H10)," ",VLOOKUP($H10,TÜMOKUL!A$1:H$120,2,0))</f>
        <v>Çağrı Merkezleri İçin Temel Satış Teknikleri</v>
      </c>
      <c r="J10" s="50" t="str">
        <f>IF(ISBLANK(H10)," ",VLOOKUP($H10,TÜMOKUL!A$1:H$120,7,0))</f>
        <v>Öğr. Gör. Dr. Azize Zehra ÇELENLİ BAŞARAN</v>
      </c>
    </row>
    <row r="11" spans="1:10" s="44" customFormat="1" ht="11.1" customHeight="1" x14ac:dyDescent="0.25">
      <c r="A11" s="196" t="s">
        <v>47</v>
      </c>
      <c r="B11" s="41">
        <v>0.375</v>
      </c>
      <c r="C11" s="139" t="s">
        <v>29</v>
      </c>
      <c r="D11" s="42" t="str">
        <f>IF(ISBLANK(C11)," ",VLOOKUP($C11,TÜMOKUL!A$1:H$20,2,0))</f>
        <v>Çağrı Alma Tekniklerine Giriş</v>
      </c>
      <c r="E11" s="42" t="str">
        <f>IF(ISBLANK(C11)," ",VLOOKUP($C11,TÜMOKUL!A$1:H$20,7,0))</f>
        <v>Öğr. Gör. Dursun KIRMEMİŞ</v>
      </c>
      <c r="F11" s="199" t="s">
        <v>47</v>
      </c>
      <c r="G11" s="41">
        <v>0.375</v>
      </c>
      <c r="H11" s="54"/>
      <c r="I11" s="42" t="str">
        <f>IF(ISBLANK(H11)," ",VLOOKUP($H11,TÜMOKUL!A$1:H$120,2,0))</f>
        <v xml:space="preserve"> </v>
      </c>
      <c r="J11" s="43" t="str">
        <f>IF(ISBLANK(H11)," ",VLOOKUP($H11,TÜMOKUL!A$1:H$120,7,0))</f>
        <v xml:space="preserve"> </v>
      </c>
    </row>
    <row r="12" spans="1:10" s="44" customFormat="1" ht="11.1" customHeight="1" x14ac:dyDescent="0.25">
      <c r="A12" s="197"/>
      <c r="B12" s="45">
        <v>0.41666666666666669</v>
      </c>
      <c r="C12" s="55" t="s">
        <v>29</v>
      </c>
      <c r="D12" s="46" t="str">
        <f>IF(ISBLANK(C12)," ",VLOOKUP($C12,TÜMOKUL!A$1:H$20,2,0))</f>
        <v>Çağrı Alma Tekniklerine Giriş</v>
      </c>
      <c r="E12" s="46" t="str">
        <f>IF(ISBLANK(C12)," ",VLOOKUP($C12,TÜMOKUL!A$1:H$20,7,0))</f>
        <v>Öğr. Gör. Dursun KIRMEMİŞ</v>
      </c>
      <c r="F12" s="200"/>
      <c r="G12" s="45">
        <v>0.41666666666666669</v>
      </c>
      <c r="H12" s="55"/>
      <c r="I12" s="46" t="str">
        <f>IF(ISBLANK(H12)," ",VLOOKUP($H12,TÜMOKUL!A$1:H$120,2,0))</f>
        <v xml:space="preserve"> </v>
      </c>
      <c r="J12" s="47" t="str">
        <f>IF(ISBLANK(H12)," ",VLOOKUP($H12,TÜMOKUL!A$1:H$120,7,0))</f>
        <v xml:space="preserve"> </v>
      </c>
    </row>
    <row r="13" spans="1:10" s="44" customFormat="1" ht="11.1" customHeight="1" x14ac:dyDescent="0.25">
      <c r="A13" s="197"/>
      <c r="B13" s="45">
        <v>0.45833333333333331</v>
      </c>
      <c r="C13" s="136" t="s">
        <v>29</v>
      </c>
      <c r="D13" s="46" t="str">
        <f>IF(ISBLANK(C13)," ",VLOOKUP($C13,TÜMOKUL!A$1:H$20,2,0))</f>
        <v>Çağrı Alma Tekniklerine Giriş</v>
      </c>
      <c r="E13" s="46" t="str">
        <f>IF(ISBLANK(C13)," ",VLOOKUP($C13,TÜMOKUL!A$1:H$20,7,0))</f>
        <v>Öğr. Gör. Dursun KIRMEMİŞ</v>
      </c>
      <c r="F13" s="200"/>
      <c r="G13" s="45">
        <v>0.45833333333333331</v>
      </c>
      <c r="H13" s="55"/>
      <c r="I13" s="46" t="str">
        <f>IF(ISBLANK(H13)," ",VLOOKUP($H13,TÜMOKUL!A$1:H$120,2,0))</f>
        <v xml:space="preserve"> </v>
      </c>
      <c r="J13" s="47" t="str">
        <f>IF(ISBLANK(H13)," ",VLOOKUP($H13,TÜMOKUL!A$1:H$120,7,0))</f>
        <v xml:space="preserve"> </v>
      </c>
    </row>
    <row r="14" spans="1:10" s="44" customFormat="1" ht="4.5" customHeight="1" x14ac:dyDescent="0.25">
      <c r="A14" s="197"/>
      <c r="B14" s="45"/>
      <c r="C14" s="141"/>
      <c r="D14" s="142" t="str">
        <f>IF(ISBLANK(C14)," ",VLOOKUP($C14,TÜMOKUL!A$1:H$20,2,0))</f>
        <v xml:space="preserve"> </v>
      </c>
      <c r="E14" s="142" t="str">
        <f>IF(ISBLANK(C14)," ",VLOOKUP($C14,TÜMOKUL!A$1:H$20,7,0))</f>
        <v xml:space="preserve"> </v>
      </c>
      <c r="F14" s="200"/>
      <c r="G14" s="45"/>
      <c r="H14" s="141"/>
      <c r="I14" s="142" t="str">
        <f>IF(ISBLANK(H14)," ",VLOOKUP($H14,TÜMOKUL!A$1:H$120,2,0))</f>
        <v xml:space="preserve"> </v>
      </c>
      <c r="J14" s="152" t="str">
        <f>IF(ISBLANK(H14)," ",VLOOKUP($H14,TÜMOKUL!A$1:H$120,7,0))</f>
        <v xml:space="preserve"> </v>
      </c>
    </row>
    <row r="15" spans="1:10" s="44" customFormat="1" ht="11.1" customHeight="1" x14ac:dyDescent="0.25">
      <c r="A15" s="197"/>
      <c r="B15" s="45">
        <v>0.54166666666666663</v>
      </c>
      <c r="C15" s="55"/>
      <c r="D15" s="46" t="str">
        <f>IF(ISBLANK(C15)," ",VLOOKUP($C15,TÜMOKUL!A$1:H$20,2,0))</f>
        <v xml:space="preserve"> </v>
      </c>
      <c r="E15" s="46" t="str">
        <f>IF(ISBLANK(C15)," ",VLOOKUP($C15,TÜMOKUL!A$1:H$20,7,0))</f>
        <v xml:space="preserve"> </v>
      </c>
      <c r="F15" s="200"/>
      <c r="G15" s="45">
        <v>0.54166666666666663</v>
      </c>
      <c r="H15" s="55" t="s">
        <v>33</v>
      </c>
      <c r="I15" s="46" t="str">
        <f>IF(ISBLANK(H15)," ",VLOOKUP($H15,TÜMOKUL!A$1:H$120,2,0))</f>
        <v>Mesleki Yazışmalar ve Hızlı Yazım Teknikleri</v>
      </c>
      <c r="J15" s="47" t="str">
        <f>IF(ISBLANK(H15)," ",VLOOKUP($H15,TÜMOKUL!A$1:H$120,7,0))</f>
        <v>Öğr. Gör. Dursun KIRMEMİŞ</v>
      </c>
    </row>
    <row r="16" spans="1:10" s="44" customFormat="1" ht="11.1" customHeight="1" x14ac:dyDescent="0.25">
      <c r="A16" s="197"/>
      <c r="B16" s="45">
        <v>0.58333333333333337</v>
      </c>
      <c r="C16" s="55"/>
      <c r="D16" s="46" t="str">
        <f>IF(ISBLANK(C16)," ",VLOOKUP($C16,TÜMOKUL!A$1:H$20,2,0))</f>
        <v xml:space="preserve"> </v>
      </c>
      <c r="E16" s="46" t="str">
        <f>IF(ISBLANK(C16)," ",VLOOKUP($C16,TÜMOKUL!A$1:H$20,7,0))</f>
        <v xml:space="preserve"> </v>
      </c>
      <c r="F16" s="200"/>
      <c r="G16" s="45">
        <v>0.58333333333333337</v>
      </c>
      <c r="H16" s="55" t="s">
        <v>33</v>
      </c>
      <c r="I16" s="46" t="str">
        <f>IF(ISBLANK(H16)," ",VLOOKUP($H16,TÜMOKUL!A$1:H$120,2,0))</f>
        <v>Mesleki Yazışmalar ve Hızlı Yazım Teknikleri</v>
      </c>
      <c r="J16" s="47" t="str">
        <f>IF(ISBLANK(H16)," ",VLOOKUP($H16,TÜMOKUL!A$1:H$120,7,0))</f>
        <v>Öğr. Gör. Dursun KIRMEMİŞ</v>
      </c>
    </row>
    <row r="17" spans="1:10" s="44" customFormat="1" ht="11.1" customHeight="1" x14ac:dyDescent="0.25">
      <c r="A17" s="197"/>
      <c r="B17" s="45">
        <v>0.625</v>
      </c>
      <c r="C17" s="55" t="s">
        <v>24</v>
      </c>
      <c r="D17" s="46" t="str">
        <f>IF(ISBLANK(C17)," ",VLOOKUP($C17,TÜMOKUL!A$1:H$20,2,0))</f>
        <v>Kişilerarası İletişim</v>
      </c>
      <c r="E17" s="46" t="str">
        <f>IF(ISBLANK(C17)," ",VLOOKUP($C17,TÜMOKUL!A$1:H$20,7,0))</f>
        <v>Öğr. Gör. Mürsel KAN</v>
      </c>
      <c r="F17" s="200"/>
      <c r="G17" s="45">
        <v>0.625</v>
      </c>
      <c r="H17" s="55" t="s">
        <v>33</v>
      </c>
      <c r="I17" s="46" t="str">
        <f>IF(ISBLANK(H17)," ",VLOOKUP($H17,TÜMOKUL!A$1:H$120,2,0))</f>
        <v>Mesleki Yazışmalar ve Hızlı Yazım Teknikleri</v>
      </c>
      <c r="J17" s="47" t="str">
        <f>IF(ISBLANK(H17)," ",VLOOKUP($H17,TÜMOKUL!A$1:H$120,7,0))</f>
        <v>Öğr. Gör. Dursun KIRMEMİŞ</v>
      </c>
    </row>
    <row r="18" spans="1:10" s="44" customFormat="1" ht="11.1" customHeight="1" thickBot="1" x14ac:dyDescent="0.3">
      <c r="A18" s="198"/>
      <c r="B18" s="48">
        <v>0.66666666666666663</v>
      </c>
      <c r="C18" s="56" t="s">
        <v>24</v>
      </c>
      <c r="D18" s="49" t="str">
        <f>IF(ISBLANK(C18)," ",VLOOKUP($C18,TÜMOKUL!A$1:H$20,2,0))</f>
        <v>Kişilerarası İletişim</v>
      </c>
      <c r="E18" s="49" t="str">
        <f>IF(ISBLANK(C18)," ",VLOOKUP($C18,TÜMOKUL!A$1:H$20,7,0))</f>
        <v>Öğr. Gör. Mürsel KAN</v>
      </c>
      <c r="F18" s="201"/>
      <c r="G18" s="48">
        <v>0.66666666666666663</v>
      </c>
      <c r="H18" s="56"/>
      <c r="I18" s="49" t="str">
        <f>IF(ISBLANK(H18)," ",VLOOKUP($H18,TÜMOKUL!A$1:H$120,2,0))</f>
        <v xml:space="preserve"> </v>
      </c>
      <c r="J18" s="50" t="str">
        <f>IF(ISBLANK(H18)," ",VLOOKUP($H18,TÜMOKUL!A$1:H$120,7,0))</f>
        <v xml:space="preserve"> </v>
      </c>
    </row>
    <row r="19" spans="1:10" s="44" customFormat="1" ht="11.1" customHeight="1" x14ac:dyDescent="0.25">
      <c r="A19" s="196" t="s">
        <v>48</v>
      </c>
      <c r="B19" s="41">
        <v>0.375</v>
      </c>
      <c r="C19" s="54"/>
      <c r="D19" s="42" t="str">
        <f>IF(ISBLANK(C19)," ",VLOOKUP($C19,TÜMOKUL!A$1:H$20,2,0))</f>
        <v xml:space="preserve"> </v>
      </c>
      <c r="E19" s="42" t="str">
        <f>IF(ISBLANK(C19)," ",VLOOKUP($C19,TÜMOKUL!A$1:H$20,7,0))</f>
        <v xml:space="preserve"> </v>
      </c>
      <c r="F19" s="199" t="s">
        <v>48</v>
      </c>
      <c r="G19" s="41">
        <v>0.375</v>
      </c>
      <c r="H19" s="54"/>
      <c r="I19" s="42" t="str">
        <f>IF(ISBLANK(H19)," ",VLOOKUP($H19,TÜMOKUL!A$1:H$120,2,0))</f>
        <v xml:space="preserve"> </v>
      </c>
      <c r="J19" s="43" t="str">
        <f>IF(ISBLANK(H19)," ",VLOOKUP($H19,TÜMOKUL!A$1:H$120,7,0))</f>
        <v xml:space="preserve"> </v>
      </c>
    </row>
    <row r="20" spans="1:10" s="44" customFormat="1" ht="11.1" customHeight="1" x14ac:dyDescent="0.25">
      <c r="A20" s="197"/>
      <c r="B20" s="45">
        <v>0.41666666666666669</v>
      </c>
      <c r="C20" s="55"/>
      <c r="D20" s="46" t="str">
        <f>IF(ISBLANK(C20)," ",VLOOKUP($C20,TÜMOKUL!A$1:H$20,2,0))</f>
        <v xml:space="preserve"> </v>
      </c>
      <c r="E20" s="46" t="str">
        <f>IF(ISBLANK(C20)," ",VLOOKUP($C20,TÜMOKUL!A$1:H$20,7,0))</f>
        <v xml:space="preserve"> </v>
      </c>
      <c r="F20" s="200"/>
      <c r="G20" s="45">
        <v>0.41666666666666669</v>
      </c>
      <c r="H20" s="55" t="s">
        <v>32</v>
      </c>
      <c r="I20" s="46" t="str">
        <f>IF(ISBLANK(H20)," ",VLOOKUP($H20,TÜMOKUL!A$1:H$120,2,0))</f>
        <v>İş ve Sosyal Güvenlik Hukuku</v>
      </c>
      <c r="J20" s="47" t="str">
        <f>IF(ISBLANK(H20)," ",VLOOKUP($H20,TÜMOKUL!A$1:H$120,7,0))</f>
        <v>Öğr. Gör. Muharrem Selçuk ÖZKAN</v>
      </c>
    </row>
    <row r="21" spans="1:10" s="44" customFormat="1" ht="11.1" customHeight="1" x14ac:dyDescent="0.25">
      <c r="A21" s="197"/>
      <c r="B21" s="45">
        <v>0.45833333333333331</v>
      </c>
      <c r="C21" s="55"/>
      <c r="D21" s="46" t="str">
        <f>IF(ISBLANK(C21)," ",VLOOKUP($C21,TÜMOKUL!A$1:H$20,2,0))</f>
        <v xml:space="preserve"> </v>
      </c>
      <c r="E21" s="46" t="str">
        <f>IF(ISBLANK(C21)," ",VLOOKUP($C21,TÜMOKUL!A$1:H$20,7,0))</f>
        <v xml:space="preserve"> </v>
      </c>
      <c r="F21" s="200"/>
      <c r="G21" s="45">
        <v>0.45833333333333331</v>
      </c>
      <c r="H21" s="55" t="s">
        <v>32</v>
      </c>
      <c r="I21" s="46" t="str">
        <f>IF(ISBLANK(H21)," ",VLOOKUP($H21,TÜMOKUL!A$1:H$120,2,0))</f>
        <v>İş ve Sosyal Güvenlik Hukuku</v>
      </c>
      <c r="J21" s="47" t="str">
        <f>IF(ISBLANK(H21)," ",VLOOKUP($H21,TÜMOKUL!A$1:H$120,7,0))</f>
        <v>Öğr. Gör. Muharrem Selçuk ÖZKAN</v>
      </c>
    </row>
    <row r="22" spans="1:10" s="44" customFormat="1" ht="4.5" customHeight="1" x14ac:dyDescent="0.25">
      <c r="A22" s="197"/>
      <c r="B22" s="45"/>
      <c r="C22" s="141"/>
      <c r="D22" s="142" t="str">
        <f>IF(ISBLANK(C22)," ",VLOOKUP($C22,TÜMOKUL!A$1:H$20,2,0))</f>
        <v xml:space="preserve"> </v>
      </c>
      <c r="E22" s="142" t="str">
        <f>IF(ISBLANK(C22)," ",VLOOKUP($C22,TÜMOKUL!A$1:H$20,7,0))</f>
        <v xml:space="preserve"> </v>
      </c>
      <c r="F22" s="200"/>
      <c r="G22" s="45"/>
      <c r="H22" s="141"/>
      <c r="I22" s="142" t="str">
        <f>IF(ISBLANK(H22)," ",VLOOKUP($H22,TÜMOKUL!A$1:H$120,2,0))</f>
        <v xml:space="preserve"> </v>
      </c>
      <c r="J22" s="152" t="str">
        <f>IF(ISBLANK(H22)," ",VLOOKUP($H22,TÜMOKUL!A$1:H$120,7,0))</f>
        <v xml:space="preserve"> </v>
      </c>
    </row>
    <row r="23" spans="1:10" s="44" customFormat="1" ht="11.1" customHeight="1" x14ac:dyDescent="0.25">
      <c r="A23" s="197"/>
      <c r="B23" s="45">
        <v>0.54166666666666663</v>
      </c>
      <c r="C23" s="55"/>
      <c r="D23" s="46" t="str">
        <f>IF(ISBLANK(C23)," ",VLOOKUP($C23,TÜMOKUL!A$1:H$20,2,0))</f>
        <v xml:space="preserve"> </v>
      </c>
      <c r="E23" s="46" t="str">
        <f>IF(ISBLANK(C23)," ",VLOOKUP($C23,TÜMOKUL!A$1:H$20,7,0))</f>
        <v xml:space="preserve"> </v>
      </c>
      <c r="F23" s="200"/>
      <c r="G23" s="45">
        <v>0.54166666666666663</v>
      </c>
      <c r="H23" s="55" t="s">
        <v>34</v>
      </c>
      <c r="I23" s="46" t="str">
        <f>IF(ISBLANK(H23)," ",VLOOKUP($H23,TÜMOKUL!A$1:H$120,2,0))</f>
        <v>Çatışma ve Stres Yönetimi</v>
      </c>
      <c r="J23" s="47" t="str">
        <f>IF(ISBLANK(H23)," ",VLOOKUP($H23,TÜMOKUL!A$1:H$120,7,0))</f>
        <v>Öğr. Gör. Seval ŞENGEZER</v>
      </c>
    </row>
    <row r="24" spans="1:10" s="44" customFormat="1" ht="11.1" customHeight="1" x14ac:dyDescent="0.25">
      <c r="A24" s="197"/>
      <c r="B24" s="45">
        <v>0.58333333333333337</v>
      </c>
      <c r="C24" s="55"/>
      <c r="D24" s="46" t="str">
        <f>IF(ISBLANK(C24)," ",VLOOKUP($C24,TÜMOKUL!A$1:H$20,2,0))</f>
        <v xml:space="preserve"> </v>
      </c>
      <c r="E24" s="46" t="str">
        <f>IF(ISBLANK(C24)," ",VLOOKUP($C24,TÜMOKUL!A$1:H$20,7,0))</f>
        <v xml:space="preserve"> </v>
      </c>
      <c r="F24" s="200"/>
      <c r="G24" s="45">
        <v>0.58333333333333337</v>
      </c>
      <c r="H24" s="55" t="s">
        <v>34</v>
      </c>
      <c r="I24" s="46" t="str">
        <f>IF(ISBLANK(H24)," ",VLOOKUP($H24,TÜMOKUL!A$1:H$120,2,0))</f>
        <v>Çatışma ve Stres Yönetimi</v>
      </c>
      <c r="J24" s="47" t="str">
        <f>IF(ISBLANK(H24)," ",VLOOKUP($H24,TÜMOKUL!A$1:H$120,7,0))</f>
        <v>Öğr. Gör. Seval ŞENGEZER</v>
      </c>
    </row>
    <row r="25" spans="1:10" s="44" customFormat="1" ht="11.1" customHeight="1" x14ac:dyDescent="0.25">
      <c r="A25" s="197"/>
      <c r="B25" s="45">
        <v>0.625</v>
      </c>
      <c r="C25" s="55"/>
      <c r="D25" s="46" t="str">
        <f>IF(ISBLANK(C25)," ",VLOOKUP($C25,TÜMOKUL!A$1:H$20,2,0))</f>
        <v xml:space="preserve"> </v>
      </c>
      <c r="E25" s="46" t="str">
        <f>IF(ISBLANK(C25)," ",VLOOKUP($C25,TÜMOKUL!A$1:H$20,7,0))</f>
        <v xml:space="preserve"> </v>
      </c>
      <c r="F25" s="200"/>
      <c r="G25" s="45">
        <v>0.625</v>
      </c>
      <c r="H25" s="55" t="s">
        <v>35</v>
      </c>
      <c r="I25" s="46" t="str">
        <f>IF(ISBLANK(H25)," ",VLOOKUP($H25,TÜMOKUL!A$1:H$120,2,0))</f>
        <v>Meslek Hukuku ve Etiği</v>
      </c>
      <c r="J25" s="47" t="str">
        <f>IF(ISBLANK(H25)," ",VLOOKUP($H25,TÜMOKUL!A$1:H$120,7,0))</f>
        <v>Öğr. Gör. Seval ŞENGEZER</v>
      </c>
    </row>
    <row r="26" spans="1:10" s="44" customFormat="1" ht="11.1" customHeight="1" thickBot="1" x14ac:dyDescent="0.3">
      <c r="A26" s="198"/>
      <c r="B26" s="48">
        <v>0.66666666666666663</v>
      </c>
      <c r="C26" s="56"/>
      <c r="D26" s="49" t="str">
        <f>IF(ISBLANK(C26)," ",VLOOKUP($C26,TÜMOKUL!A$1:H$20,2,0))</f>
        <v xml:space="preserve"> </v>
      </c>
      <c r="E26" s="49" t="str">
        <f>IF(ISBLANK(C26)," ",VLOOKUP($C26,TÜMOKUL!A$1:H$20,7,0))</f>
        <v xml:space="preserve"> </v>
      </c>
      <c r="F26" s="201"/>
      <c r="G26" s="48">
        <v>0.66666666666666663</v>
      </c>
      <c r="H26" s="56" t="s">
        <v>35</v>
      </c>
      <c r="I26" s="49" t="str">
        <f>IF(ISBLANK(H26)," ",VLOOKUP($H26,TÜMOKUL!A$1:H$120,2,0))</f>
        <v>Meslek Hukuku ve Etiği</v>
      </c>
      <c r="J26" s="50" t="str">
        <f>IF(ISBLANK(H26)," ",VLOOKUP($H26,TÜMOKUL!A$1:H$120,7,0))</f>
        <v>Öğr. Gör. Seval ŞENGEZER</v>
      </c>
    </row>
    <row r="27" spans="1:10" s="44" customFormat="1" ht="11.1" customHeight="1" x14ac:dyDescent="0.25">
      <c r="A27" s="196" t="s">
        <v>49</v>
      </c>
      <c r="B27" s="41">
        <v>0.375</v>
      </c>
      <c r="C27" s="54"/>
      <c r="D27" s="42" t="str">
        <f>IF(ISBLANK(C27)," ",VLOOKUP($C27,TÜMOKUL!A$1:H$20,2,0))</f>
        <v xml:space="preserve"> </v>
      </c>
      <c r="E27" s="42" t="str">
        <f>IF(ISBLANK(C27)," ",VLOOKUP($C27,TÜMOKUL!A$1:H$20,7,0))</f>
        <v xml:space="preserve"> </v>
      </c>
      <c r="F27" s="199" t="s">
        <v>49</v>
      </c>
      <c r="G27" s="41">
        <v>0.375</v>
      </c>
      <c r="H27" s="54"/>
      <c r="I27" s="42" t="str">
        <f>IF(ISBLANK(H27)," ",VLOOKUP($H27,TÜMOKUL!A$1:H$120,2,0))</f>
        <v xml:space="preserve"> </v>
      </c>
      <c r="J27" s="43" t="str">
        <f>IF(ISBLANK(H27)," ",VLOOKUP($H27,TÜMOKUL!A$1:H$120,7,0))</f>
        <v xml:space="preserve"> </v>
      </c>
    </row>
    <row r="28" spans="1:10" s="44" customFormat="1" ht="11.1" customHeight="1" x14ac:dyDescent="0.25">
      <c r="A28" s="197"/>
      <c r="B28" s="45">
        <v>0.41666666666666669</v>
      </c>
      <c r="C28" s="55"/>
      <c r="D28" s="46" t="str">
        <f>IF(ISBLANK(C28)," ",VLOOKUP($C28,TÜMOKUL!A$1:H$20,2,0))</f>
        <v xml:space="preserve"> </v>
      </c>
      <c r="E28" s="46" t="str">
        <f>IF(ISBLANK(C28)," ",VLOOKUP($C28,TÜMOKUL!A$1:H$20,7,0))</f>
        <v xml:space="preserve"> </v>
      </c>
      <c r="F28" s="200"/>
      <c r="G28" s="45">
        <v>0.41666666666666669</v>
      </c>
      <c r="H28" s="55" t="s">
        <v>38</v>
      </c>
      <c r="I28" s="46" t="str">
        <f>IF(ISBLANK(H28)," ",VLOOKUP($H28,TÜMOKUL!A$1:H$120,2,0))</f>
        <v>Girişimcilik ve Yenilikçilik</v>
      </c>
      <c r="J28" s="47" t="str">
        <f>IF(ISBLANK(H28)," ",VLOOKUP($H28,TÜMOKUL!A$1:H$120,7,0))</f>
        <v>Öğr. Gör. Mürsel KAN</v>
      </c>
    </row>
    <row r="29" spans="1:10" s="44" customFormat="1" ht="11.1" customHeight="1" x14ac:dyDescent="0.25">
      <c r="A29" s="197"/>
      <c r="B29" s="45">
        <v>0.45833333333333331</v>
      </c>
      <c r="C29" s="55"/>
      <c r="D29" s="46" t="str">
        <f>IF(ISBLANK(C29)," ",VLOOKUP($C29,TÜMOKUL!A$1:H$20,2,0))</f>
        <v xml:space="preserve"> </v>
      </c>
      <c r="E29" s="46" t="str">
        <f>IF(ISBLANK(C29)," ",VLOOKUP($C29,TÜMOKUL!A$1:H$20,7,0))</f>
        <v xml:space="preserve"> </v>
      </c>
      <c r="F29" s="200"/>
      <c r="G29" s="45">
        <v>0.45833333333333331</v>
      </c>
      <c r="H29" s="55" t="s">
        <v>38</v>
      </c>
      <c r="I29" s="46" t="str">
        <f>IF(ISBLANK(H29)," ",VLOOKUP($H29,TÜMOKUL!A$1:H$120,2,0))</f>
        <v>Girişimcilik ve Yenilikçilik</v>
      </c>
      <c r="J29" s="47" t="str">
        <f>IF(ISBLANK(H29)," ",VLOOKUP($H29,TÜMOKUL!A$1:H$120,7,0))</f>
        <v>Öğr. Gör. Mürsel KAN</v>
      </c>
    </row>
    <row r="30" spans="1:10" s="44" customFormat="1" ht="4.5" customHeight="1" x14ac:dyDescent="0.25">
      <c r="A30" s="197"/>
      <c r="B30" s="45"/>
      <c r="C30" s="141"/>
      <c r="D30" s="142" t="str">
        <f>IF(ISBLANK(C30)," ",VLOOKUP($C30,TÜMOKUL!A$1:H$20,2,0))</f>
        <v xml:space="preserve"> </v>
      </c>
      <c r="E30" s="142" t="str">
        <f>IF(ISBLANK(C30)," ",VLOOKUP($C30,TÜMOKUL!A$1:H$20,7,0))</f>
        <v xml:space="preserve"> </v>
      </c>
      <c r="F30" s="200"/>
      <c r="G30" s="45"/>
      <c r="H30" s="141"/>
      <c r="I30" s="142" t="str">
        <f>IF(ISBLANK(H30)," ",VLOOKUP($H30,TÜMOKUL!A$1:H$120,2,0))</f>
        <v xml:space="preserve"> </v>
      </c>
      <c r="J30" s="152" t="str">
        <f>IF(ISBLANK(H30)," ",VLOOKUP($H30,TÜMOKUL!A$1:H$120,7,0))</f>
        <v xml:space="preserve"> </v>
      </c>
    </row>
    <row r="31" spans="1:10" s="44" customFormat="1" ht="11.1" customHeight="1" x14ac:dyDescent="0.25">
      <c r="A31" s="197"/>
      <c r="B31" s="45">
        <v>0.54166666666666663</v>
      </c>
      <c r="C31" s="55"/>
      <c r="D31" s="46" t="str">
        <f>IF(ISBLANK(C31)," ",VLOOKUP($C31,TÜMOKUL!A$1:H$20,2,0))</f>
        <v xml:space="preserve"> </v>
      </c>
      <c r="E31" s="46" t="str">
        <f>IF(ISBLANK(C31)," ",VLOOKUP($C31,TÜMOKUL!A$1:H$20,7,0))</f>
        <v xml:space="preserve"> </v>
      </c>
      <c r="F31" s="200"/>
      <c r="G31" s="45">
        <v>0.54166666666666663</v>
      </c>
      <c r="H31" s="55" t="s">
        <v>36</v>
      </c>
      <c r="I31" s="46" t="str">
        <f>IF(ISBLANK(H31)," ",VLOOKUP($H31,TÜMOKUL!A$1:H$120,2,0))</f>
        <v>Finansal Hizmet Pazarlaması</v>
      </c>
      <c r="J31" s="47" t="str">
        <f>IF(ISBLANK(H31)," ",VLOOKUP($H31,TÜMOKUL!A$1:H$120,7,0))</f>
        <v>Öğr. Gör. Ömer YILMAZ</v>
      </c>
    </row>
    <row r="32" spans="1:10" s="44" customFormat="1" ht="11.1" customHeight="1" x14ac:dyDescent="0.25">
      <c r="A32" s="197"/>
      <c r="B32" s="45">
        <v>0.58333333333333337</v>
      </c>
      <c r="C32" s="55"/>
      <c r="D32" s="46" t="str">
        <f>IF(ISBLANK(C32)," ",VLOOKUP($C32,TÜMOKUL!A$1:H$20,2,0))</f>
        <v xml:space="preserve"> </v>
      </c>
      <c r="E32" s="46" t="str">
        <f>IF(ISBLANK(C32)," ",VLOOKUP($C32,TÜMOKUL!A$1:H$20,7,0))</f>
        <v xml:space="preserve"> </v>
      </c>
      <c r="F32" s="200"/>
      <c r="G32" s="45">
        <v>0.58333333333333337</v>
      </c>
      <c r="H32" s="55" t="s">
        <v>36</v>
      </c>
      <c r="I32" s="46" t="str">
        <f>IF(ISBLANK(H32)," ",VLOOKUP($H32,TÜMOKUL!A$1:H$120,2,0))</f>
        <v>Finansal Hizmet Pazarlaması</v>
      </c>
      <c r="J32" s="47" t="str">
        <f>IF(ISBLANK(H32)," ",VLOOKUP($H32,TÜMOKUL!A$1:H$120,7,0))</f>
        <v>Öğr. Gör. Ömer YILMAZ</v>
      </c>
    </row>
    <row r="33" spans="1:10" s="44" customFormat="1" ht="11.1" customHeight="1" x14ac:dyDescent="0.25">
      <c r="A33" s="197"/>
      <c r="B33" s="45">
        <v>0.625</v>
      </c>
      <c r="C33" s="55" t="s">
        <v>28</v>
      </c>
      <c r="D33" s="46" t="str">
        <f>IF(ISBLANK(C33)," ",VLOOKUP($C33,TÜMOKUL!A$1:H$20,2,0))</f>
        <v>İş Sağlığı ve Güvenliği</v>
      </c>
      <c r="E33" s="46" t="str">
        <f>IF(ISBLANK(C33)," ",VLOOKUP($C33,TÜMOKUL!A$1:H$20,7,0))</f>
        <v>Öğr. Gör. AslıTOSYALI KARADAĞ</v>
      </c>
      <c r="F33" s="200"/>
      <c r="G33" s="45">
        <v>0.625</v>
      </c>
      <c r="H33" s="55" t="s">
        <v>31</v>
      </c>
      <c r="I33" s="46" t="str">
        <f>IF(ISBLANK(H33)," ",VLOOKUP($H33,TÜMOKUL!A$1:H$120,2,0))</f>
        <v>İletişim ve İkna</v>
      </c>
      <c r="J33" s="47" t="str">
        <f>IF(ISBLANK(H33)," ",VLOOKUP($H33,TÜMOKUL!A$1:H$120,7,0))</f>
        <v>Öğr. Gör. Mürsel KAN</v>
      </c>
    </row>
    <row r="34" spans="1:10" s="44" customFormat="1" ht="11.1" customHeight="1" thickBot="1" x14ac:dyDescent="0.3">
      <c r="A34" s="198"/>
      <c r="B34" s="48">
        <v>0.66666666666666663</v>
      </c>
      <c r="C34" s="56" t="s">
        <v>28</v>
      </c>
      <c r="D34" s="49" t="str">
        <f>IF(ISBLANK(C34)," ",VLOOKUP($C34,TÜMOKUL!A$1:H$20,2,0))</f>
        <v>İş Sağlığı ve Güvenliği</v>
      </c>
      <c r="E34" s="49" t="str">
        <f>IF(ISBLANK(C34)," ",VLOOKUP($C34,TÜMOKUL!A$1:H$20,7,0))</f>
        <v>Öğr. Gör. AslıTOSYALI KARADAĞ</v>
      </c>
      <c r="F34" s="201"/>
      <c r="G34" s="48">
        <v>0.66666666666666663</v>
      </c>
      <c r="H34" s="56" t="s">
        <v>31</v>
      </c>
      <c r="I34" s="49" t="str">
        <f>IF(ISBLANK(H34)," ",VLOOKUP($H34,TÜMOKUL!A$1:H$120,2,0))</f>
        <v>İletişim ve İkna</v>
      </c>
      <c r="J34" s="50" t="str">
        <f>IF(ISBLANK(H34)," ",VLOOKUP($H34,TÜMOKUL!A$1:H$120,7,0))</f>
        <v>Öğr. Gör. Mürsel KAN</v>
      </c>
    </row>
    <row r="35" spans="1:10" s="44" customFormat="1" ht="11.1" customHeight="1" x14ac:dyDescent="0.25">
      <c r="A35" s="207" t="s">
        <v>50</v>
      </c>
      <c r="B35" s="135">
        <v>0.375</v>
      </c>
      <c r="C35" s="136" t="s">
        <v>26</v>
      </c>
      <c r="D35" s="137" t="str">
        <f>IF(ISBLANK(C35)," ",VLOOKUP($C35,TÜMOKUL!A$1:H$20,2,0))</f>
        <v>Ofis Programları II</v>
      </c>
      <c r="E35" s="137" t="str">
        <f>IF(ISBLANK(C35)," ",VLOOKUP($C35,TÜMOKUL!A$1:H$20,7,0))</f>
        <v>Öğr. Gör. Tuğba Cansu TOPALLI</v>
      </c>
      <c r="F35" s="208" t="s">
        <v>50</v>
      </c>
      <c r="G35" s="135">
        <v>0.375</v>
      </c>
      <c r="H35" s="136"/>
      <c r="I35" s="137" t="str">
        <f>IF(ISBLANK(H35)," ",VLOOKUP($H35,TÜMOKUL!A$1:H$120,2,0))</f>
        <v xml:space="preserve"> </v>
      </c>
      <c r="J35" s="138" t="str">
        <f>IF(ISBLANK(H35)," ",VLOOKUP($H35,TÜMOKUL!A$1:H$120,7,0))</f>
        <v xml:space="preserve"> </v>
      </c>
    </row>
    <row r="36" spans="1:10" s="44" customFormat="1" ht="11.1" customHeight="1" x14ac:dyDescent="0.25">
      <c r="A36" s="197"/>
      <c r="B36" s="45">
        <v>0.41666666666666669</v>
      </c>
      <c r="C36" s="55" t="s">
        <v>26</v>
      </c>
      <c r="D36" s="46" t="str">
        <f>IF(ISBLANK(C36)," ",VLOOKUP($C36,TÜMOKUL!A$1:H$20,2,0))</f>
        <v>Ofis Programları II</v>
      </c>
      <c r="E36" s="46" t="str">
        <f>IF(ISBLANK(C36)," ",VLOOKUP($C36,TÜMOKUL!A$1:H$20,7,0))</f>
        <v>Öğr. Gör. Tuğba Cansu TOPALLI</v>
      </c>
      <c r="F36" s="200"/>
      <c r="G36" s="45">
        <v>0.41666666666666669</v>
      </c>
      <c r="H36" s="55"/>
      <c r="I36" s="46" t="str">
        <f>IF(ISBLANK(H36)," ",VLOOKUP($H36,TÜMOKUL!A$1:H$120,2,0))</f>
        <v xml:space="preserve"> </v>
      </c>
      <c r="J36" s="47" t="str">
        <f>IF(ISBLANK(H36)," ",VLOOKUP($H36,TÜMOKUL!A$1:H$120,7,0))</f>
        <v xml:space="preserve"> </v>
      </c>
    </row>
    <row r="37" spans="1:10" s="44" customFormat="1" ht="11.1" customHeight="1" x14ac:dyDescent="0.25">
      <c r="A37" s="197"/>
      <c r="B37" s="45">
        <v>0.45833333333333331</v>
      </c>
      <c r="C37" s="55" t="s">
        <v>26</v>
      </c>
      <c r="D37" s="46" t="str">
        <f>IF(ISBLANK(C37)," ",VLOOKUP($C37,TÜMOKUL!A$1:H$20,2,0))</f>
        <v>Ofis Programları II</v>
      </c>
      <c r="E37" s="46" t="str">
        <f>IF(ISBLANK(C37)," ",VLOOKUP($C37,TÜMOKUL!A$1:H$20,7,0))</f>
        <v>Öğr. Gör. Tuğba Cansu TOPALLI</v>
      </c>
      <c r="F37" s="200"/>
      <c r="G37" s="45">
        <v>0.45833333333333331</v>
      </c>
      <c r="H37" s="55"/>
      <c r="I37" s="46" t="str">
        <f>IF(ISBLANK(H37)," ",VLOOKUP($H37,TÜMOKUL!A$1:H$120,2,0))</f>
        <v xml:space="preserve"> </v>
      </c>
      <c r="J37" s="47" t="str">
        <f>IF(ISBLANK(H37)," ",VLOOKUP($H37,TÜMOKUL!A$1:H$120,7,0))</f>
        <v xml:space="preserve"> </v>
      </c>
    </row>
    <row r="38" spans="1:10" s="44" customFormat="1" ht="4.5" customHeight="1" x14ac:dyDescent="0.25">
      <c r="A38" s="197"/>
      <c r="B38" s="45"/>
      <c r="C38" s="141"/>
      <c r="D38" s="142" t="str">
        <f>IF(ISBLANK(C38)," ",VLOOKUP($C38,TÜMOKUL!A$1:H$20,2,0))</f>
        <v xml:space="preserve"> </v>
      </c>
      <c r="E38" s="142" t="str">
        <f>IF(ISBLANK(C38)," ",VLOOKUP($C38,TÜMOKUL!A$1:H$20,7,0))</f>
        <v xml:space="preserve"> </v>
      </c>
      <c r="F38" s="200"/>
      <c r="G38" s="45"/>
      <c r="H38" s="141"/>
      <c r="I38" s="142" t="str">
        <f>IF(ISBLANK(H38)," ",VLOOKUP($H38,TÜMOKUL!A$1:H$120,2,0))</f>
        <v xml:space="preserve"> </v>
      </c>
      <c r="J38" s="152" t="str">
        <f>IF(ISBLANK(H38)," ",VLOOKUP($H38,TÜMOKUL!A$1:H$120,7,0))</f>
        <v xml:space="preserve"> </v>
      </c>
    </row>
    <row r="39" spans="1:10" s="44" customFormat="1" ht="11.1" customHeight="1" x14ac:dyDescent="0.25">
      <c r="A39" s="197"/>
      <c r="B39" s="45">
        <v>0.54166666666666663</v>
      </c>
      <c r="C39" s="55" t="s">
        <v>25</v>
      </c>
      <c r="D39" s="46" t="str">
        <f>IF(ISBLANK(C39)," ",VLOOKUP($C39,TÜMOKUL!A$1:H$20,2,0))</f>
        <v>Ticaret Hukuku</v>
      </c>
      <c r="E39" s="46" t="str">
        <f>IF(ISBLANK(C39)," ",VLOOKUP($C39,TÜMOKUL!A$1:H$20,7,0))</f>
        <v>Öğr. Gör. Elif ATAMAN</v>
      </c>
      <c r="F39" s="200"/>
      <c r="G39" s="45">
        <v>0.54166666666666663</v>
      </c>
      <c r="H39" s="55"/>
      <c r="I39" s="46" t="str">
        <f>IF(ISBLANK(H39)," ",VLOOKUP($H39,TÜMOKUL!A$1:H$120,2,0))</f>
        <v xml:space="preserve"> </v>
      </c>
      <c r="J39" s="47" t="str">
        <f>IF(ISBLANK(H39)," ",VLOOKUP($H39,TÜMOKUL!A$1:H$120,7,0))</f>
        <v xml:space="preserve"> </v>
      </c>
    </row>
    <row r="40" spans="1:10" s="44" customFormat="1" ht="11.1" customHeight="1" x14ac:dyDescent="0.25">
      <c r="A40" s="197"/>
      <c r="B40" s="45">
        <v>0.58333333333333337</v>
      </c>
      <c r="C40" s="55" t="s">
        <v>25</v>
      </c>
      <c r="D40" s="46" t="str">
        <f>IF(ISBLANK(C40)," ",VLOOKUP($C40,TÜMOKUL!A$1:H$20,2,0))</f>
        <v>Ticaret Hukuku</v>
      </c>
      <c r="E40" s="46" t="str">
        <f>IF(ISBLANK(C40)," ",VLOOKUP($C40,TÜMOKUL!A$1:H$20,7,0))</f>
        <v>Öğr. Gör. Elif ATAMAN</v>
      </c>
      <c r="F40" s="200"/>
      <c r="G40" s="45">
        <v>0.58333333333333337</v>
      </c>
      <c r="H40" s="55"/>
      <c r="I40" s="46" t="str">
        <f>IF(ISBLANK(H40)," ",VLOOKUP($H40,TÜMOKUL!A$1:H$120,2,0))</f>
        <v xml:space="preserve"> </v>
      </c>
      <c r="J40" s="47" t="str">
        <f>IF(ISBLANK(H40)," ",VLOOKUP($H40,TÜMOKUL!A$1:H$120,7,0))</f>
        <v xml:space="preserve"> </v>
      </c>
    </row>
    <row r="41" spans="1:10" s="44" customFormat="1" ht="11.1" customHeight="1" x14ac:dyDescent="0.25">
      <c r="A41" s="197"/>
      <c r="B41" s="45">
        <v>0.625</v>
      </c>
      <c r="C41" s="55"/>
      <c r="D41" s="46" t="str">
        <f>IF(ISBLANK(C41)," ",VLOOKUP($C41,TÜMOKUL!A$1:H$20,2,0))</f>
        <v xml:space="preserve"> </v>
      </c>
      <c r="E41" s="46" t="str">
        <f>IF(ISBLANK(C41)," ",VLOOKUP($C41,TÜMOKUL!A$1:H$20,7,0))</f>
        <v xml:space="preserve"> </v>
      </c>
      <c r="F41" s="200"/>
      <c r="G41" s="45">
        <v>0.625</v>
      </c>
      <c r="H41" s="55"/>
      <c r="I41" s="46" t="str">
        <f>IF(ISBLANK(H41)," ",VLOOKUP($H41,TÜMOKUL!A$1:H$120,2,0))</f>
        <v xml:space="preserve"> </v>
      </c>
      <c r="J41" s="47" t="str">
        <f>IF(ISBLANK(H41)," ",VLOOKUP($H41,TÜMOKUL!A$1:H$120,7,0))</f>
        <v xml:space="preserve"> </v>
      </c>
    </row>
    <row r="42" spans="1:10" s="44" customFormat="1" ht="11.1" customHeight="1" thickBot="1" x14ac:dyDescent="0.3">
      <c r="A42" s="198"/>
      <c r="B42" s="48">
        <v>0.66666666666666663</v>
      </c>
      <c r="C42" s="56"/>
      <c r="D42" s="46" t="str">
        <f>IF(ISBLANK(C42)," ",VLOOKUP($C42,TÜMOKUL!A$1:H$20,2,0))</f>
        <v xml:space="preserve"> </v>
      </c>
      <c r="E42" s="46" t="str">
        <f>IF(ISBLANK(C42)," ",VLOOKUP($C42,TÜMOKUL!A$1:H$20,7,0))</f>
        <v xml:space="preserve"> </v>
      </c>
      <c r="F42" s="201"/>
      <c r="G42" s="48">
        <v>0.66666666666666663</v>
      </c>
      <c r="H42" s="56"/>
      <c r="I42" s="49" t="str">
        <f>IF(ISBLANK(H42)," ",VLOOKUP($H42,TÜMOKUL!A$1:H$120,2,0))</f>
        <v xml:space="preserve"> </v>
      </c>
      <c r="J42" s="50" t="str">
        <f>IF(ISBLANK(H42)," ",VLOOKUP($H42,TÜMOKUL!A$1:H$120,7,0))</f>
        <v xml:space="preserve"> </v>
      </c>
    </row>
    <row r="44" spans="1:10" x14ac:dyDescent="0.25">
      <c r="I44" s="195" t="s">
        <v>74</v>
      </c>
      <c r="J44" s="195"/>
    </row>
    <row r="45" spans="1:10" x14ac:dyDescent="0.25">
      <c r="I45" s="195" t="s">
        <v>75</v>
      </c>
      <c r="J45" s="195"/>
    </row>
  </sheetData>
  <mergeCells count="13">
    <mergeCell ref="I45:J45"/>
    <mergeCell ref="A1:J1"/>
    <mergeCell ref="A3:A10"/>
    <mergeCell ref="F3:F10"/>
    <mergeCell ref="A11:A18"/>
    <mergeCell ref="F11:F18"/>
    <mergeCell ref="A19:A26"/>
    <mergeCell ref="F19:F26"/>
    <mergeCell ref="A27:A34"/>
    <mergeCell ref="F27:F34"/>
    <mergeCell ref="A35:A42"/>
    <mergeCell ref="F35:F42"/>
    <mergeCell ref="I44:J44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120" zoomScaleNormal="120" workbookViewId="0">
      <selection activeCell="D41" sqref="D41"/>
    </sheetView>
  </sheetViews>
  <sheetFormatPr defaultRowHeight="15" x14ac:dyDescent="0.25"/>
  <cols>
    <col min="1" max="1" width="2" style="129" customWidth="1"/>
    <col min="2" max="2" width="5.140625" style="130" customWidth="1"/>
    <col min="3" max="3" width="6.7109375" style="39" customWidth="1"/>
    <col min="4" max="4" width="19.42578125" style="39" customWidth="1"/>
    <col min="5" max="5" width="30.85546875" style="39" customWidth="1"/>
    <col min="6" max="6" width="1.7109375" style="39" customWidth="1"/>
    <col min="7" max="7" width="4.7109375" style="39" customWidth="1"/>
    <col min="8" max="8" width="6.85546875" style="39" customWidth="1"/>
    <col min="9" max="9" width="25" style="39" customWidth="1"/>
    <col min="10" max="10" width="27.42578125" style="39" customWidth="1"/>
    <col min="11" max="16384" width="9.140625" style="39"/>
  </cols>
  <sheetData>
    <row r="1" spans="1:10" ht="50.25" customHeight="1" thickBot="1" x14ac:dyDescent="0.25">
      <c r="A1" s="205" t="s">
        <v>235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s="40" customFormat="1" ht="11.1" customHeight="1" thickBot="1" x14ac:dyDescent="0.3">
      <c r="A2" s="131"/>
      <c r="B2" s="132" t="s">
        <v>51</v>
      </c>
      <c r="C2" s="132" t="s">
        <v>44</v>
      </c>
      <c r="D2" s="132" t="s">
        <v>45</v>
      </c>
      <c r="E2" s="132" t="s">
        <v>43</v>
      </c>
      <c r="F2" s="133"/>
      <c r="G2" s="132" t="str">
        <f>Bankacılık!C3</f>
        <v>BAN130</v>
      </c>
      <c r="H2" s="132" t="s">
        <v>44</v>
      </c>
      <c r="I2" s="132" t="s">
        <v>45</v>
      </c>
      <c r="J2" s="134" t="s">
        <v>43</v>
      </c>
    </row>
    <row r="3" spans="1:10" s="44" customFormat="1" ht="11.1" customHeight="1" x14ac:dyDescent="0.25">
      <c r="A3" s="196" t="s">
        <v>46</v>
      </c>
      <c r="B3" s="41">
        <v>0.375</v>
      </c>
      <c r="C3" s="54" t="s">
        <v>97</v>
      </c>
      <c r="D3" s="42" t="str">
        <f>IF(ISBLANK(C3)," ",VLOOKUP($C3,TÜMOKUL!A$1:H$100,2,0))</f>
        <v>Finansal Piyasalar ve Yat.Araçları</v>
      </c>
      <c r="E3" s="42" t="str">
        <f>IF(ISBLANK(C3)," ",VLOOKUP($C3,TÜMOKUL!A$1:H$100,7,0))</f>
        <v>Öğr. Gör. Abdulkadir ERYILMAZ</v>
      </c>
      <c r="F3" s="199" t="s">
        <v>46</v>
      </c>
      <c r="G3" s="41">
        <v>0.375</v>
      </c>
      <c r="H3" s="54" t="s">
        <v>104</v>
      </c>
      <c r="I3" s="42" t="str">
        <f>IF(ISBLANK(H3)," ",VLOOKUP($H3,TÜMOKUL!A$1:H$100,2,0))</f>
        <v>Uluslararası Bankacılık</v>
      </c>
      <c r="J3" s="43" t="str">
        <f>IF(ISBLANK(H3)," ",VLOOKUP($H3,TÜMOKUL!A$1:H$100,7,0))</f>
        <v>Öğr. Gör. Tunahan BİLGİN</v>
      </c>
    </row>
    <row r="4" spans="1:10" s="44" customFormat="1" ht="11.1" customHeight="1" x14ac:dyDescent="0.25">
      <c r="A4" s="197"/>
      <c r="B4" s="45">
        <v>0.41666666666666669</v>
      </c>
      <c r="C4" s="55" t="s">
        <v>97</v>
      </c>
      <c r="D4" s="46" t="str">
        <f>IF(ISBLANK(C4)," ",VLOOKUP($C4,TÜMOKUL!A$1:H$100,2,0))</f>
        <v>Finansal Piyasalar ve Yat.Araçları</v>
      </c>
      <c r="E4" s="46" t="str">
        <f>IF(ISBLANK(C4)," ",VLOOKUP($C4,TÜMOKUL!A$1:H$100,7,0))</f>
        <v>Öğr. Gör. Abdulkadir ERYILMAZ</v>
      </c>
      <c r="F4" s="200"/>
      <c r="G4" s="45">
        <v>0.41666666666666669</v>
      </c>
      <c r="H4" s="55" t="s">
        <v>104</v>
      </c>
      <c r="I4" s="46" t="str">
        <f>IF(ISBLANK(H4)," ",VLOOKUP($H4,TÜMOKUL!A$1:H$100,2,0))</f>
        <v>Uluslararası Bankacılık</v>
      </c>
      <c r="J4" s="47" t="str">
        <f>IF(ISBLANK(H4)," ",VLOOKUP($H4,TÜMOKUL!A$1:H$100,7,0))</f>
        <v>Öğr. Gör. Tunahan BİLGİN</v>
      </c>
    </row>
    <row r="5" spans="1:10" s="44" customFormat="1" ht="11.1" customHeight="1" x14ac:dyDescent="0.25">
      <c r="A5" s="197"/>
      <c r="B5" s="45">
        <v>0.45833333333333331</v>
      </c>
      <c r="C5" s="55" t="s">
        <v>97</v>
      </c>
      <c r="D5" s="46" t="str">
        <f>IF(ISBLANK(C5)," ",VLOOKUP($C5,TÜMOKUL!A$1:H$100,2,0))</f>
        <v>Finansal Piyasalar ve Yat.Araçları</v>
      </c>
      <c r="E5" s="46" t="str">
        <f>IF(ISBLANK(C5)," ",VLOOKUP($C5,TÜMOKUL!A$1:H$100,7,0))</f>
        <v>Öğr. Gör. Abdulkadir ERYILMAZ</v>
      </c>
      <c r="F5" s="200"/>
      <c r="G5" s="45">
        <v>0.45833333333333331</v>
      </c>
      <c r="H5" s="55" t="s">
        <v>104</v>
      </c>
      <c r="I5" s="46" t="str">
        <f>IF(ISBLANK(H5)," ",VLOOKUP($H5,TÜMOKUL!A$1:H$100,2,0))</f>
        <v>Uluslararası Bankacılık</v>
      </c>
      <c r="J5" s="47" t="str">
        <f>IF(ISBLANK(H5)," ",VLOOKUP($H5,TÜMOKUL!A$1:H$100,7,0))</f>
        <v>Öğr. Gör. Tunahan BİLGİN</v>
      </c>
    </row>
    <row r="6" spans="1:10" s="44" customFormat="1" ht="11.1" customHeight="1" x14ac:dyDescent="0.25">
      <c r="A6" s="197"/>
      <c r="B6" s="45">
        <v>0.5</v>
      </c>
      <c r="C6" s="55"/>
      <c r="D6" s="46" t="str">
        <f>IF(ISBLANK(C6)," ",VLOOKUP($C6,TÜMOKUL!A$1:H$100,2,0))</f>
        <v xml:space="preserve"> </v>
      </c>
      <c r="E6" s="46" t="str">
        <f>IF(ISBLANK(C6)," ",VLOOKUP($C6,TÜMOKUL!A$1:H$100,7,0))</f>
        <v xml:space="preserve"> </v>
      </c>
      <c r="F6" s="200"/>
      <c r="G6" s="45">
        <v>0.5</v>
      </c>
      <c r="H6" s="55"/>
      <c r="I6" s="46" t="str">
        <f>IF(ISBLANK(H6)," ",VLOOKUP($H6,TÜMOKUL!A$1:H$100,2,0))</f>
        <v xml:space="preserve"> </v>
      </c>
      <c r="J6" s="47" t="str">
        <f>IF(ISBLANK(H6)," ",VLOOKUP($H6,TÜMOKUL!A$1:H$100,7,0))</f>
        <v xml:space="preserve"> </v>
      </c>
    </row>
    <row r="7" spans="1:10" s="44" customFormat="1" ht="11.1" customHeight="1" x14ac:dyDescent="0.25">
      <c r="A7" s="197"/>
      <c r="B7" s="45">
        <v>0.54166666666666663</v>
      </c>
      <c r="C7" s="55"/>
      <c r="D7" s="46" t="str">
        <f>IF(ISBLANK(C7)," ",VLOOKUP($C7,TÜMOKUL!A$1:H$100,2,0))</f>
        <v xml:space="preserve"> </v>
      </c>
      <c r="E7" s="46" t="str">
        <f>IF(ISBLANK(C7)," ",VLOOKUP($C7,TÜMOKUL!A$1:H$100,7,0))</f>
        <v xml:space="preserve"> </v>
      </c>
      <c r="F7" s="200"/>
      <c r="G7" s="45">
        <v>0.54166666666666663</v>
      </c>
      <c r="H7" s="55" t="s">
        <v>108</v>
      </c>
      <c r="I7" s="46" t="str">
        <f>IF(ISBLANK(H7)," ",VLOOKUP($H7,TÜMOKUL!A$1:H$100,2,0))</f>
        <v>Banka ve Sigorta İşl. Muhasebesi</v>
      </c>
      <c r="J7" s="47" t="str">
        <f>IF(ISBLANK(H7)," ",VLOOKUP($H7,TÜMOKUL!A$1:H$100,7,0))</f>
        <v>Öğr. Gör. Abdulkadir ERYILMAZ</v>
      </c>
    </row>
    <row r="8" spans="1:10" s="44" customFormat="1" ht="11.1" customHeight="1" x14ac:dyDescent="0.25">
      <c r="A8" s="197"/>
      <c r="B8" s="45">
        <v>0.58333333333333337</v>
      </c>
      <c r="C8" s="55"/>
      <c r="D8" s="46" t="str">
        <f>IF(ISBLANK(C8)," ",VLOOKUP($C8,TÜMOKUL!A$1:H$100,2,0))</f>
        <v xml:space="preserve"> </v>
      </c>
      <c r="E8" s="46" t="str">
        <f>IF(ISBLANK(C8)," ",VLOOKUP($C8,TÜMOKUL!A$1:H$100,7,0))</f>
        <v xml:space="preserve"> </v>
      </c>
      <c r="F8" s="200"/>
      <c r="G8" s="45">
        <v>0.58333333333333337</v>
      </c>
      <c r="H8" s="55" t="s">
        <v>108</v>
      </c>
      <c r="I8" s="46" t="str">
        <f>IF(ISBLANK(H8)," ",VLOOKUP($H8,TÜMOKUL!A$1:H$100,2,0))</f>
        <v>Banka ve Sigorta İşl. Muhasebesi</v>
      </c>
      <c r="J8" s="47" t="str">
        <f>IF(ISBLANK(H8)," ",VLOOKUP($H8,TÜMOKUL!A$1:H$100,7,0))</f>
        <v>Öğr. Gör. Abdulkadir ERYILMAZ</v>
      </c>
    </row>
    <row r="9" spans="1:10" s="44" customFormat="1" ht="11.1" customHeight="1" x14ac:dyDescent="0.25">
      <c r="A9" s="197"/>
      <c r="B9" s="45">
        <v>0.625</v>
      </c>
      <c r="C9" s="55" t="s">
        <v>98</v>
      </c>
      <c r="D9" s="46" t="str">
        <f>IF(ISBLANK(C9)," ",VLOOKUP($C9,TÜMOKUL!A$1:H$100,2,0))</f>
        <v>Ticari Matematik</v>
      </c>
      <c r="E9" s="46" t="str">
        <f>IF(ISBLANK(C9)," ",VLOOKUP($C9,TÜMOKUL!A$1:H$100,7,0))</f>
        <v>Dr.Öğr. Üyesi Evren ERGÜN</v>
      </c>
      <c r="F9" s="200"/>
      <c r="G9" s="45">
        <v>0.625</v>
      </c>
      <c r="H9" s="55" t="s">
        <v>108</v>
      </c>
      <c r="I9" s="46" t="str">
        <f>IF(ISBLANK(H9)," ",VLOOKUP($H9,TÜMOKUL!A$1:H$100,2,0))</f>
        <v>Banka ve Sigorta İşl. Muhasebesi</v>
      </c>
      <c r="J9" s="47" t="str">
        <f>IF(ISBLANK(H9)," ",VLOOKUP($H9,TÜMOKUL!A$1:H$100,7,0))</f>
        <v>Öğr. Gör. Abdulkadir ERYILMAZ</v>
      </c>
    </row>
    <row r="10" spans="1:10" s="44" customFormat="1" ht="11.1" customHeight="1" thickBot="1" x14ac:dyDescent="0.3">
      <c r="A10" s="198"/>
      <c r="B10" s="48">
        <v>0.66666666666666663</v>
      </c>
      <c r="C10" s="56" t="s">
        <v>98</v>
      </c>
      <c r="D10" s="49" t="str">
        <f>IF(ISBLANK(C10)," ",VLOOKUP($C10,TÜMOKUL!A$1:H$100,2,0))</f>
        <v>Ticari Matematik</v>
      </c>
      <c r="E10" s="49" t="str">
        <f>IF(ISBLANK(C10)," ",VLOOKUP($C10,TÜMOKUL!A$1:H$100,7,0))</f>
        <v>Dr.Öğr. Üyesi Evren ERGÜN</v>
      </c>
      <c r="F10" s="201"/>
      <c r="G10" s="48">
        <v>0.66666666666666663</v>
      </c>
      <c r="H10" s="56"/>
      <c r="I10" s="49" t="str">
        <f>IF(ISBLANK(H10)," ",VLOOKUP($H10,TÜMOKUL!A$1:H$100,2,0))</f>
        <v xml:space="preserve"> </v>
      </c>
      <c r="J10" s="50" t="str">
        <f>IF(ISBLANK(H10)," ",VLOOKUP($H10,TÜMOKUL!A$1:H$100,7,0))</f>
        <v xml:space="preserve"> </v>
      </c>
    </row>
    <row r="11" spans="1:10" s="44" customFormat="1" ht="11.1" customHeight="1" x14ac:dyDescent="0.25">
      <c r="A11" s="196" t="s">
        <v>47</v>
      </c>
      <c r="B11" s="41">
        <v>0.375</v>
      </c>
      <c r="C11" s="54"/>
      <c r="D11" s="42" t="str">
        <f>IF(ISBLANK(C11)," ",VLOOKUP($C11,TÜMOKUL!A$1:H$100,2,0))</f>
        <v xml:space="preserve"> </v>
      </c>
      <c r="E11" s="42" t="str">
        <f>IF(ISBLANK(C11)," ",VLOOKUP($C11,TÜMOKUL!A$1:H$100,7,0))</f>
        <v xml:space="preserve"> </v>
      </c>
      <c r="F11" s="199" t="s">
        <v>47</v>
      </c>
      <c r="G11" s="41">
        <v>0.375</v>
      </c>
      <c r="H11" s="54"/>
      <c r="I11" s="42" t="str">
        <f>IF(ISBLANK(H11)," ",VLOOKUP($H11,TÜMOKUL!A$1:H$100,2,0))</f>
        <v xml:space="preserve"> </v>
      </c>
      <c r="J11" s="43" t="str">
        <f>IF(ISBLANK(H11)," ",VLOOKUP($H11,TÜMOKUL!A$1:H$100,7,0))</f>
        <v xml:space="preserve"> </v>
      </c>
    </row>
    <row r="12" spans="1:10" s="44" customFormat="1" ht="11.1" customHeight="1" x14ac:dyDescent="0.25">
      <c r="A12" s="197"/>
      <c r="B12" s="45">
        <v>0.41666666666666669</v>
      </c>
      <c r="C12" s="55" t="s">
        <v>99</v>
      </c>
      <c r="D12" s="46" t="str">
        <f>IF(ISBLANK(C12)," ",VLOOKUP($C12,TÜMOKUL!A$1:H$100,2,0))</f>
        <v>İletişim ve İkna</v>
      </c>
      <c r="E12" s="46" t="str">
        <f>IF(ISBLANK(C12)," ",VLOOKUP($C12,TÜMOKUL!A$1:H$100,7,0))</f>
        <v>Öğr. Gör. Mürsel KAN</v>
      </c>
      <c r="F12" s="200"/>
      <c r="G12" s="45">
        <v>0.41666666666666669</v>
      </c>
      <c r="H12" s="55" t="s">
        <v>107</v>
      </c>
      <c r="I12" s="46" t="str">
        <f>IF(ISBLANK(H12)," ",VLOOKUP($H12,TÜMOKUL!A$1:H$100,2,0))</f>
        <v>Temel Eksperlik Bilgileri</v>
      </c>
      <c r="J12" s="47" t="str">
        <f>IF(ISBLANK(H12)," ",VLOOKUP($H12,TÜMOKUL!A$1:H$100,7,0))</f>
        <v>Öğr. Gör. Abdulkadir ERYILMAZ</v>
      </c>
    </row>
    <row r="13" spans="1:10" s="44" customFormat="1" ht="11.1" customHeight="1" x14ac:dyDescent="0.25">
      <c r="A13" s="197"/>
      <c r="B13" s="45">
        <v>0.45833333333333331</v>
      </c>
      <c r="C13" s="55" t="s">
        <v>99</v>
      </c>
      <c r="D13" s="46" t="str">
        <f>IF(ISBLANK(C13)," ",VLOOKUP($C13,TÜMOKUL!A$1:H$100,2,0))</f>
        <v>İletişim ve İkna</v>
      </c>
      <c r="E13" s="46" t="str">
        <f>IF(ISBLANK(C13)," ",VLOOKUP($C13,TÜMOKUL!A$1:H$100,7,0))</f>
        <v>Öğr. Gör. Mürsel KAN</v>
      </c>
      <c r="F13" s="200"/>
      <c r="G13" s="45">
        <v>0.45833333333333331</v>
      </c>
      <c r="H13" s="55" t="s">
        <v>107</v>
      </c>
      <c r="I13" s="46" t="str">
        <f>IF(ISBLANK(H13)," ",VLOOKUP($H13,TÜMOKUL!A$1:H$100,2,0))</f>
        <v>Temel Eksperlik Bilgileri</v>
      </c>
      <c r="J13" s="47" t="str">
        <f>IF(ISBLANK(H13)," ",VLOOKUP($H13,TÜMOKUL!A$1:H$100,7,0))</f>
        <v>Öğr. Gör. Abdulkadir ERYILMAZ</v>
      </c>
    </row>
    <row r="14" spans="1:10" s="44" customFormat="1" ht="11.1" customHeight="1" x14ac:dyDescent="0.25">
      <c r="A14" s="197"/>
      <c r="B14" s="45">
        <v>0.5</v>
      </c>
      <c r="C14" s="55"/>
      <c r="D14" s="46" t="str">
        <f>IF(ISBLANK(C14)," ",VLOOKUP($C14,TÜMOKUL!A$1:H$100,2,0))</f>
        <v xml:space="preserve"> </v>
      </c>
      <c r="E14" s="46" t="str">
        <f>IF(ISBLANK(C14)," ",VLOOKUP($C14,TÜMOKUL!A$1:H$100,7,0))</f>
        <v xml:space="preserve"> </v>
      </c>
      <c r="F14" s="200"/>
      <c r="G14" s="45">
        <v>0.5</v>
      </c>
      <c r="H14" s="55"/>
      <c r="I14" s="46" t="str">
        <f>IF(ISBLANK(H14)," ",VLOOKUP($H14,TÜMOKUL!A$1:H$100,2,0))</f>
        <v xml:space="preserve"> </v>
      </c>
      <c r="J14" s="47" t="str">
        <f>IF(ISBLANK(H14)," ",VLOOKUP($H14,TÜMOKUL!A$1:H$100,7,0))</f>
        <v xml:space="preserve"> </v>
      </c>
    </row>
    <row r="15" spans="1:10" s="44" customFormat="1" ht="11.1" customHeight="1" x14ac:dyDescent="0.25">
      <c r="A15" s="197"/>
      <c r="B15" s="45">
        <v>0.54166666666666663</v>
      </c>
      <c r="C15" s="55" t="s">
        <v>92</v>
      </c>
      <c r="D15" s="46" t="str">
        <f>IF(ISBLANK(C15)," ",VLOOKUP($C15,TÜMOKUL!A$1:H$100,2,0))</f>
        <v>Genel Muhasebe II</v>
      </c>
      <c r="E15" s="46" t="str">
        <f>IF(ISBLANK(C15)," ",VLOOKUP($C15,TÜMOKUL!A$1:H$100,7,0))</f>
        <v>Öğr. Gör. Turgay YAVUZARSLAN</v>
      </c>
      <c r="F15" s="200"/>
      <c r="G15" s="45">
        <v>0.54166666666666663</v>
      </c>
      <c r="H15" s="55" t="s">
        <v>105</v>
      </c>
      <c r="I15" s="46" t="str">
        <f>IF(ISBLANK(H15)," ",VLOOKUP($H15,TÜMOKUL!A$1:H$100,2,0))</f>
        <v>Acente Yönetimi</v>
      </c>
      <c r="J15" s="47" t="str">
        <f>IF(ISBLANK(H15)," ",VLOOKUP($H15,TÜMOKUL!A$1:H$100,7,0))</f>
        <v>Öğr. Gör. Mustafa SOLMAZ</v>
      </c>
    </row>
    <row r="16" spans="1:10" s="44" customFormat="1" ht="11.1" customHeight="1" x14ac:dyDescent="0.25">
      <c r="A16" s="197"/>
      <c r="B16" s="45">
        <v>0.58333333333333337</v>
      </c>
      <c r="C16" s="55" t="s">
        <v>92</v>
      </c>
      <c r="D16" s="46" t="str">
        <f>IF(ISBLANK(C16)," ",VLOOKUP($C16,TÜMOKUL!A$1:H$100,2,0))</f>
        <v>Genel Muhasebe II</v>
      </c>
      <c r="E16" s="46" t="str">
        <f>IF(ISBLANK(C16)," ",VLOOKUP($C16,TÜMOKUL!A$1:H$100,7,0))</f>
        <v>Öğr. Gör. Turgay YAVUZARSLAN</v>
      </c>
      <c r="F16" s="200"/>
      <c r="G16" s="45">
        <v>0.58333333333333337</v>
      </c>
      <c r="H16" s="55" t="s">
        <v>105</v>
      </c>
      <c r="I16" s="46" t="str">
        <f>IF(ISBLANK(H16)," ",VLOOKUP($H16,TÜMOKUL!A$1:H$100,2,0))</f>
        <v>Acente Yönetimi</v>
      </c>
      <c r="J16" s="47" t="str">
        <f>IF(ISBLANK(H16)," ",VLOOKUP($H16,TÜMOKUL!A$1:H$100,7,0))</f>
        <v>Öğr. Gör. Mustafa SOLMAZ</v>
      </c>
    </row>
    <row r="17" spans="1:10" s="44" customFormat="1" ht="11.1" customHeight="1" x14ac:dyDescent="0.25">
      <c r="A17" s="197"/>
      <c r="B17" s="45">
        <v>0.625</v>
      </c>
      <c r="C17" s="55" t="s">
        <v>92</v>
      </c>
      <c r="D17" s="46" t="str">
        <f>IF(ISBLANK(C17)," ",VLOOKUP($C17,TÜMOKUL!A$1:H$100,2,0))</f>
        <v>Genel Muhasebe II</v>
      </c>
      <c r="E17" s="46" t="str">
        <f>IF(ISBLANK(C17)," ",VLOOKUP($C17,TÜMOKUL!A$1:H$100,7,0))</f>
        <v>Öğr. Gör. Turgay YAVUZARSLAN</v>
      </c>
      <c r="F17" s="200"/>
      <c r="G17" s="45">
        <v>0.625</v>
      </c>
      <c r="H17" s="55"/>
      <c r="I17" s="46" t="str">
        <f>IF(ISBLANK(H17)," ",VLOOKUP($H17,TÜMOKUL!A$1:H$100,2,0))</f>
        <v xml:space="preserve"> </v>
      </c>
      <c r="J17" s="47" t="str">
        <f>IF(ISBLANK(H17)," ",VLOOKUP($H17,TÜMOKUL!A$1:H$100,7,0))</f>
        <v xml:space="preserve"> </v>
      </c>
    </row>
    <row r="18" spans="1:10" s="44" customFormat="1" ht="11.1" customHeight="1" thickBot="1" x14ac:dyDescent="0.3">
      <c r="A18" s="198"/>
      <c r="B18" s="48">
        <v>0.66666666666666663</v>
      </c>
      <c r="C18" s="56" t="s">
        <v>92</v>
      </c>
      <c r="D18" s="49" t="str">
        <f>IF(ISBLANK(C18)," ",VLOOKUP($C18,TÜMOKUL!A$1:H$100,2,0))</f>
        <v>Genel Muhasebe II</v>
      </c>
      <c r="E18" s="49" t="str">
        <f>IF(ISBLANK(C18)," ",VLOOKUP($C18,TÜMOKUL!A$1:H$100,7,0))</f>
        <v>Öğr. Gör. Turgay YAVUZARSLAN</v>
      </c>
      <c r="F18" s="201"/>
      <c r="G18" s="48">
        <v>0.66666666666666663</v>
      </c>
      <c r="H18" s="56"/>
      <c r="I18" s="49" t="str">
        <f>IF(ISBLANK(H18)," ",VLOOKUP($H18,TÜMOKUL!A$1:H$100,2,0))</f>
        <v xml:space="preserve"> </v>
      </c>
      <c r="J18" s="50" t="str">
        <f>IF(ISBLANK(H18)," ",VLOOKUP($H18,TÜMOKUL!A$1:H$100,7,0))</f>
        <v xml:space="preserve"> </v>
      </c>
    </row>
    <row r="19" spans="1:10" s="44" customFormat="1" ht="11.1" customHeight="1" x14ac:dyDescent="0.25">
      <c r="A19" s="196" t="s">
        <v>48</v>
      </c>
      <c r="B19" s="41">
        <v>0.375</v>
      </c>
      <c r="C19" s="139" t="s">
        <v>96</v>
      </c>
      <c r="D19" s="42" t="str">
        <f>IF(ISBLANK(C19)," ",VLOOKUP($C19,TÜMOKUL!A$1:H$100,2,0))</f>
        <v>Finansal Yönetim</v>
      </c>
      <c r="E19" s="42" t="str">
        <f>IF(ISBLANK(C19)," ",VLOOKUP($C19,TÜMOKUL!A$1:H$100,7,0))</f>
        <v>Öğr. Gör. Tunahan BİLGİN</v>
      </c>
      <c r="F19" s="199" t="s">
        <v>48</v>
      </c>
      <c r="G19" s="41">
        <v>0.375</v>
      </c>
      <c r="H19" s="54" t="s">
        <v>106</v>
      </c>
      <c r="I19" s="42" t="str">
        <f>IF(ISBLANK(H19)," ",VLOOKUP($H19,TÜMOKUL!A$1:H$100,2,0))</f>
        <v>Poliçe Üretim ve Sunum Teknikleri</v>
      </c>
      <c r="J19" s="43" t="str">
        <f>IF(ISBLANK(H19)," ",VLOOKUP($H19,TÜMOKUL!A$1:H$100,7,0))</f>
        <v>Öğr. Gör. Mustafa SOLMAZ</v>
      </c>
    </row>
    <row r="20" spans="1:10" s="44" customFormat="1" ht="11.1" customHeight="1" x14ac:dyDescent="0.25">
      <c r="A20" s="197"/>
      <c r="B20" s="45">
        <v>0.41666666666666669</v>
      </c>
      <c r="C20" s="55" t="s">
        <v>96</v>
      </c>
      <c r="D20" s="46" t="str">
        <f>IF(ISBLANK(C20)," ",VLOOKUP($C20,TÜMOKUL!A$1:H$100,2,0))</f>
        <v>Finansal Yönetim</v>
      </c>
      <c r="E20" s="46" t="str">
        <f>IF(ISBLANK(C20)," ",VLOOKUP($C20,TÜMOKUL!A$1:H$100,7,0))</f>
        <v>Öğr. Gör. Tunahan BİLGİN</v>
      </c>
      <c r="F20" s="200"/>
      <c r="G20" s="45">
        <v>0.41666666666666669</v>
      </c>
      <c r="H20" s="55" t="s">
        <v>106</v>
      </c>
      <c r="I20" s="46" t="str">
        <f>IF(ISBLANK(H20)," ",VLOOKUP($H20,TÜMOKUL!A$1:H$100,2,0))</f>
        <v>Poliçe Üretim ve Sunum Teknikleri</v>
      </c>
      <c r="J20" s="47" t="str">
        <f>IF(ISBLANK(H20)," ",VLOOKUP($H20,TÜMOKUL!A$1:H$100,7,0))</f>
        <v>Öğr. Gör. Mustafa SOLMAZ</v>
      </c>
    </row>
    <row r="21" spans="1:10" s="44" customFormat="1" ht="11.1" customHeight="1" x14ac:dyDescent="0.25">
      <c r="A21" s="197"/>
      <c r="B21" s="45">
        <v>0.45833333333333331</v>
      </c>
      <c r="C21" s="136" t="s">
        <v>96</v>
      </c>
      <c r="D21" s="46" t="str">
        <f>IF(ISBLANK(C21)," ",VLOOKUP($C21,TÜMOKUL!A$1:H$100,2,0))</f>
        <v>Finansal Yönetim</v>
      </c>
      <c r="E21" s="46" t="str">
        <f>IF(ISBLANK(C21)," ",VLOOKUP($C21,TÜMOKUL!A$1:H$100,7,0))</f>
        <v>Öğr. Gör. Tunahan BİLGİN</v>
      </c>
      <c r="F21" s="200"/>
      <c r="G21" s="45">
        <v>0.45833333333333331</v>
      </c>
      <c r="H21" s="55" t="s">
        <v>106</v>
      </c>
      <c r="I21" s="46" t="str">
        <f>IF(ISBLANK(H21)," ",VLOOKUP($H21,TÜMOKUL!A$1:H$100,2,0))</f>
        <v>Poliçe Üretim ve Sunum Teknikleri</v>
      </c>
      <c r="J21" s="47" t="str">
        <f>IF(ISBLANK(H21)," ",VLOOKUP($H21,TÜMOKUL!A$1:H$100,7,0))</f>
        <v>Öğr. Gör. Mustafa SOLMAZ</v>
      </c>
    </row>
    <row r="22" spans="1:10" s="44" customFormat="1" ht="11.1" customHeight="1" x14ac:dyDescent="0.25">
      <c r="A22" s="197"/>
      <c r="B22" s="45">
        <v>0.5</v>
      </c>
      <c r="C22" s="55"/>
      <c r="D22" s="46" t="str">
        <f>IF(ISBLANK(C22)," ",VLOOKUP($C22,TÜMOKUL!A$1:H$100,2,0))</f>
        <v xml:space="preserve"> </v>
      </c>
      <c r="E22" s="46" t="str">
        <f>IF(ISBLANK(C22)," ",VLOOKUP($C22,TÜMOKUL!A$1:H$100,7,0))</f>
        <v xml:space="preserve"> </v>
      </c>
      <c r="F22" s="200"/>
      <c r="G22" s="45">
        <v>0.5</v>
      </c>
      <c r="H22" s="55"/>
      <c r="I22" s="46" t="str">
        <f>IF(ISBLANK(H22)," ",VLOOKUP($H22,TÜMOKUL!A$1:H$100,2,0))</f>
        <v xml:space="preserve"> </v>
      </c>
      <c r="J22" s="47" t="str">
        <f>IF(ISBLANK(H22)," ",VLOOKUP($H22,TÜMOKUL!A$1:H$100,7,0))</f>
        <v xml:space="preserve"> </v>
      </c>
    </row>
    <row r="23" spans="1:10" s="44" customFormat="1" ht="11.1" customHeight="1" x14ac:dyDescent="0.25">
      <c r="A23" s="197"/>
      <c r="B23" s="45">
        <v>0.54166666666666663</v>
      </c>
      <c r="C23" s="55" t="s">
        <v>93</v>
      </c>
      <c r="D23" s="46" t="str">
        <f>IF(ISBLANK(C23)," ",VLOOKUP($C23,TÜMOKUL!A$1:H$100,2,0))</f>
        <v>İş ve Sosyal Güvenlik Hukuku</v>
      </c>
      <c r="E23" s="46" t="str">
        <f>IF(ISBLANK(C23)," ",VLOOKUP($C23,TÜMOKUL!A$1:H$100,7,0))</f>
        <v>Öğr. Gör. Muharrem Selçuk ÖZKAN</v>
      </c>
      <c r="F23" s="200"/>
      <c r="G23" s="45">
        <v>0.54166666666666663</v>
      </c>
      <c r="H23" s="55" t="s">
        <v>109</v>
      </c>
      <c r="I23" s="46" t="str">
        <f>IF(ISBLANK(H23)," ",VLOOKUP($H23,TÜMOKUL!A$1:H$100,2,0))</f>
        <v>Mesleki Yazışmalar ve Hızlı Yaz.Tek.</v>
      </c>
      <c r="J23" s="47" t="str">
        <f>IF(ISBLANK(H23)," ",VLOOKUP($H23,TÜMOKUL!A$1:H$100,7,0))</f>
        <v>Öğr. Gör. Serkan VARAN</v>
      </c>
    </row>
    <row r="24" spans="1:10" s="44" customFormat="1" ht="11.1" customHeight="1" x14ac:dyDescent="0.25">
      <c r="A24" s="197"/>
      <c r="B24" s="45">
        <v>0.58333333333333337</v>
      </c>
      <c r="C24" s="55" t="s">
        <v>93</v>
      </c>
      <c r="D24" s="46" t="str">
        <f>IF(ISBLANK(C24)," ",VLOOKUP($C24,TÜMOKUL!A$1:H$100,2,0))</f>
        <v>İş ve Sosyal Güvenlik Hukuku</v>
      </c>
      <c r="E24" s="46" t="str">
        <f>IF(ISBLANK(C24)," ",VLOOKUP($C24,TÜMOKUL!A$1:H$100,7,0))</f>
        <v>Öğr. Gör. Muharrem Selçuk ÖZKAN</v>
      </c>
      <c r="F24" s="200"/>
      <c r="G24" s="45">
        <v>0.58333333333333337</v>
      </c>
      <c r="H24" s="55" t="s">
        <v>109</v>
      </c>
      <c r="I24" s="46" t="str">
        <f>IF(ISBLANK(H24)," ",VLOOKUP($H24,TÜMOKUL!A$1:H$100,2,0))</f>
        <v>Mesleki Yazışmalar ve Hızlı Yaz.Tek.</v>
      </c>
      <c r="J24" s="47" t="str">
        <f>IF(ISBLANK(H24)," ",VLOOKUP($H24,TÜMOKUL!A$1:H$100,7,0))</f>
        <v>Öğr. Gör. Serkan VARAN</v>
      </c>
    </row>
    <row r="25" spans="1:10" s="44" customFormat="1" ht="11.1" customHeight="1" x14ac:dyDescent="0.25">
      <c r="A25" s="197"/>
      <c r="B25" s="45">
        <v>0.625</v>
      </c>
      <c r="C25" s="55" t="s">
        <v>100</v>
      </c>
      <c r="D25" s="46" t="str">
        <f>IF(ISBLANK(C25)," ",VLOOKUP($C25,TÜMOKUL!A$1:H$100,2,0))</f>
        <v>İstatistik</v>
      </c>
      <c r="E25" s="46" t="str">
        <f>IF(ISBLANK(C25)," ",VLOOKUP($C25,TÜMOKUL!A$1:H$100,7,0))</f>
        <v>Öğr. Gör. Dr. Azize Zehra ÇELENLİ BAŞARAN</v>
      </c>
      <c r="F25" s="200"/>
      <c r="G25" s="45">
        <v>0.625</v>
      </c>
      <c r="H25" s="55" t="s">
        <v>109</v>
      </c>
      <c r="I25" s="46" t="str">
        <f>IF(ISBLANK(H25)," ",VLOOKUP($H25,TÜMOKUL!A$1:H$100,2,0))</f>
        <v>Mesleki Yazışmalar ve Hızlı Yaz.Tek.</v>
      </c>
      <c r="J25" s="47" t="str">
        <f>IF(ISBLANK(H25)," ",VLOOKUP($H25,TÜMOKUL!A$1:H$100,7,0))</f>
        <v>Öğr. Gör. Serkan VARAN</v>
      </c>
    </row>
    <row r="26" spans="1:10" s="44" customFormat="1" ht="11.1" customHeight="1" thickBot="1" x14ac:dyDescent="0.3">
      <c r="A26" s="198"/>
      <c r="B26" s="48">
        <v>0.66666666666666663</v>
      </c>
      <c r="C26" s="56" t="s">
        <v>100</v>
      </c>
      <c r="D26" s="49" t="str">
        <f>IF(ISBLANK(C26)," ",VLOOKUP($C26,TÜMOKUL!A$1:H$100,2,0))</f>
        <v>İstatistik</v>
      </c>
      <c r="E26" s="49" t="str">
        <f>IF(ISBLANK(C26)," ",VLOOKUP($C26,TÜMOKUL!A$1:H$100,7,0))</f>
        <v>Öğr. Gör. Dr. Azize Zehra ÇELENLİ BAŞARAN</v>
      </c>
      <c r="F26" s="201"/>
      <c r="G26" s="48">
        <v>0.66666666666666663</v>
      </c>
      <c r="H26" s="56"/>
      <c r="I26" s="49" t="str">
        <f>IF(ISBLANK(H26)," ",VLOOKUP($H26,TÜMOKUL!A$1:H$100,2,0))</f>
        <v xml:space="preserve"> </v>
      </c>
      <c r="J26" s="50" t="str">
        <f>IF(ISBLANK(H26)," ",VLOOKUP($H26,TÜMOKUL!A$1:H$100,7,0))</f>
        <v xml:space="preserve"> </v>
      </c>
    </row>
    <row r="27" spans="1:10" s="44" customFormat="1" ht="11.1" customHeight="1" x14ac:dyDescent="0.25">
      <c r="A27" s="196" t="s">
        <v>49</v>
      </c>
      <c r="B27" s="41">
        <v>0.375</v>
      </c>
      <c r="C27" s="139" t="s">
        <v>95</v>
      </c>
      <c r="D27" s="42" t="str">
        <f>IF(ISBLANK(C27)," ",VLOOKUP($C27,TÜMOKUL!A$1:H$100,2,0))</f>
        <v>Sigortacılık Branşları ve Teknikleri</v>
      </c>
      <c r="E27" s="42" t="str">
        <f>IF(ISBLANK(C27)," ",VLOOKUP($C27,TÜMOKUL!A$1:H$100,7,0))</f>
        <v>Öğr. Gör. Elif ATAMAN</v>
      </c>
      <c r="F27" s="199" t="s">
        <v>49</v>
      </c>
      <c r="G27" s="41">
        <v>0.375</v>
      </c>
      <c r="H27" s="54"/>
      <c r="I27" s="42" t="str">
        <f>IF(ISBLANK(H27)," ",VLOOKUP($H27,TÜMOKUL!A$1:H$100,2,0))</f>
        <v xml:space="preserve"> </v>
      </c>
      <c r="J27" s="43" t="str">
        <f>IF(ISBLANK(H27)," ",VLOOKUP($H27,TÜMOKUL!A$1:H$100,7,0))</f>
        <v xml:space="preserve"> </v>
      </c>
    </row>
    <row r="28" spans="1:10" s="44" customFormat="1" ht="11.1" customHeight="1" x14ac:dyDescent="0.25">
      <c r="A28" s="197"/>
      <c r="B28" s="45">
        <v>0.41666666666666669</v>
      </c>
      <c r="C28" s="55" t="s">
        <v>95</v>
      </c>
      <c r="D28" s="46" t="str">
        <f>IF(ISBLANK(C28)," ",VLOOKUP($C28,TÜMOKUL!A$1:H$100,2,0))</f>
        <v>Sigortacılık Branşları ve Teknikleri</v>
      </c>
      <c r="E28" s="46" t="str">
        <f>IF(ISBLANK(C28)," ",VLOOKUP($C28,TÜMOKUL!A$1:H$100,7,0))</f>
        <v>Öğr. Gör. Elif ATAMAN</v>
      </c>
      <c r="F28" s="200"/>
      <c r="G28" s="45">
        <v>0.41666666666666669</v>
      </c>
      <c r="H28" s="55"/>
      <c r="I28" s="46" t="str">
        <f>IF(ISBLANK(H28)," ",VLOOKUP($H28,TÜMOKUL!A$1:H$100,2,0))</f>
        <v xml:space="preserve"> </v>
      </c>
      <c r="J28" s="47" t="str">
        <f>IF(ISBLANK(H28)," ",VLOOKUP($H28,TÜMOKUL!A$1:H$100,7,0))</f>
        <v xml:space="preserve"> </v>
      </c>
    </row>
    <row r="29" spans="1:10" s="44" customFormat="1" ht="11.1" customHeight="1" x14ac:dyDescent="0.25">
      <c r="A29" s="197"/>
      <c r="B29" s="45">
        <v>0.45833333333333331</v>
      </c>
      <c r="C29" s="136" t="s">
        <v>95</v>
      </c>
      <c r="D29" s="46" t="str">
        <f>IF(ISBLANK(C29)," ",VLOOKUP($C29,TÜMOKUL!A$1:H$100,2,0))</f>
        <v>Sigortacılık Branşları ve Teknikleri</v>
      </c>
      <c r="E29" s="46" t="str">
        <f>IF(ISBLANK(C29)," ",VLOOKUP($C29,TÜMOKUL!A$1:H$100,7,0))</f>
        <v>Öğr. Gör. Elif ATAMAN</v>
      </c>
      <c r="F29" s="200"/>
      <c r="G29" s="45">
        <v>0.45833333333333331</v>
      </c>
      <c r="H29" s="55"/>
      <c r="I29" s="46" t="str">
        <f>IF(ISBLANK(H29)," ",VLOOKUP($H29,TÜMOKUL!A$1:H$100,2,0))</f>
        <v xml:space="preserve"> </v>
      </c>
      <c r="J29" s="47" t="str">
        <f>IF(ISBLANK(H29)," ",VLOOKUP($H29,TÜMOKUL!A$1:H$100,7,0))</f>
        <v xml:space="preserve"> </v>
      </c>
    </row>
    <row r="30" spans="1:10" s="44" customFormat="1" ht="11.1" customHeight="1" x14ac:dyDescent="0.25">
      <c r="A30" s="197"/>
      <c r="B30" s="45">
        <v>0.5</v>
      </c>
      <c r="C30" s="55"/>
      <c r="D30" s="46" t="str">
        <f>IF(ISBLANK(C30)," ",VLOOKUP($C30,TÜMOKUL!A$1:H$100,2,0))</f>
        <v xml:space="preserve"> </v>
      </c>
      <c r="E30" s="46" t="str">
        <f>IF(ISBLANK(C30)," ",VLOOKUP($C30,TÜMOKUL!A$1:H$100,7,0))</f>
        <v xml:space="preserve"> </v>
      </c>
      <c r="F30" s="200"/>
      <c r="G30" s="45">
        <v>0.5</v>
      </c>
      <c r="H30" s="55"/>
      <c r="I30" s="46" t="str">
        <f>IF(ISBLANK(H30)," ",VLOOKUP($H30,TÜMOKUL!A$1:H$100,2,0))</f>
        <v xml:space="preserve"> </v>
      </c>
      <c r="J30" s="47" t="str">
        <f>IF(ISBLANK(H30)," ",VLOOKUP($H30,TÜMOKUL!A$1:H$100,7,0))</f>
        <v xml:space="preserve"> </v>
      </c>
    </row>
    <row r="31" spans="1:10" s="44" customFormat="1" ht="11.1" customHeight="1" x14ac:dyDescent="0.25">
      <c r="A31" s="197"/>
      <c r="B31" s="45">
        <v>0.54166666666666663</v>
      </c>
      <c r="C31" s="55" t="s">
        <v>94</v>
      </c>
      <c r="D31" s="46" t="str">
        <f>IF(ISBLANK(C31)," ",VLOOKUP($C31,TÜMOKUL!A$1:H$100,2,0))</f>
        <v>Ticaret ve Borçlar Hukuku</v>
      </c>
      <c r="E31" s="46" t="str">
        <f>IF(ISBLANK(C31)," ",VLOOKUP($C31,TÜMOKUL!A$1:H$100,7,0))</f>
        <v>Öğr. Gör. Elif ATAMAN</v>
      </c>
      <c r="F31" s="200"/>
      <c r="G31" s="45">
        <v>0.54166666666666663</v>
      </c>
      <c r="H31" s="55"/>
      <c r="I31" s="46" t="str">
        <f>IF(ISBLANK(H31)," ",VLOOKUP($H31,TÜMOKUL!A$1:H$100,2,0))</f>
        <v xml:space="preserve"> </v>
      </c>
      <c r="J31" s="47" t="str">
        <f>IF(ISBLANK(H31)," ",VLOOKUP($H31,TÜMOKUL!A$1:H$100,7,0))</f>
        <v xml:space="preserve"> </v>
      </c>
    </row>
    <row r="32" spans="1:10" s="44" customFormat="1" ht="11.1" customHeight="1" x14ac:dyDescent="0.25">
      <c r="A32" s="197"/>
      <c r="B32" s="45">
        <v>0.58333333333333337</v>
      </c>
      <c r="C32" s="55" t="s">
        <v>94</v>
      </c>
      <c r="D32" s="46" t="str">
        <f>IF(ISBLANK(C32)," ",VLOOKUP($C32,TÜMOKUL!A$1:H$100,2,0))</f>
        <v>Ticaret ve Borçlar Hukuku</v>
      </c>
      <c r="E32" s="46" t="str">
        <f>IF(ISBLANK(C32)," ",VLOOKUP($C32,TÜMOKUL!A$1:H$100,7,0))</f>
        <v>Öğr. Gör. Elif ATAMAN</v>
      </c>
      <c r="F32" s="200"/>
      <c r="G32" s="45">
        <v>0.58333333333333337</v>
      </c>
      <c r="H32" s="55"/>
      <c r="I32" s="46" t="str">
        <f>IF(ISBLANK(H32)," ",VLOOKUP($H32,TÜMOKUL!A$1:H$100,2,0))</f>
        <v xml:space="preserve"> </v>
      </c>
      <c r="J32" s="47" t="str">
        <f>IF(ISBLANK(H32)," ",VLOOKUP($H32,TÜMOKUL!A$1:H$100,7,0))</f>
        <v xml:space="preserve"> </v>
      </c>
    </row>
    <row r="33" spans="1:10" s="44" customFormat="1" ht="11.1" customHeight="1" x14ac:dyDescent="0.25">
      <c r="A33" s="197"/>
      <c r="B33" s="45">
        <v>0.625</v>
      </c>
      <c r="C33" s="55" t="s">
        <v>94</v>
      </c>
      <c r="D33" s="46" t="str">
        <f>IF(ISBLANK(C33)," ",VLOOKUP($C33,TÜMOKUL!A$1:H$100,2,0))</f>
        <v>Ticaret ve Borçlar Hukuku</v>
      </c>
      <c r="E33" s="46" t="str">
        <f>IF(ISBLANK(C33)," ",VLOOKUP($C33,TÜMOKUL!A$1:H$100,7,0))</f>
        <v>Öğr. Gör. Elif ATAMAN</v>
      </c>
      <c r="F33" s="200"/>
      <c r="G33" s="45">
        <v>0.625</v>
      </c>
      <c r="H33" s="55"/>
      <c r="I33" s="46" t="str">
        <f>IF(ISBLANK(H33)," ",VLOOKUP($H33,TÜMOKUL!A$1:H$100,2,0))</f>
        <v xml:space="preserve"> </v>
      </c>
      <c r="J33" s="47" t="str">
        <f>IF(ISBLANK(H33)," ",VLOOKUP($H33,TÜMOKUL!A$1:H$100,7,0))</f>
        <v xml:space="preserve"> </v>
      </c>
    </row>
    <row r="34" spans="1:10" s="44" customFormat="1" ht="11.1" customHeight="1" thickBot="1" x14ac:dyDescent="0.3">
      <c r="A34" s="198"/>
      <c r="B34" s="48">
        <v>0.66666666666666663</v>
      </c>
      <c r="C34" s="56"/>
      <c r="D34" s="49" t="str">
        <f>IF(ISBLANK(C34)," ",VLOOKUP($C34,TÜMOKUL!A$1:H$100,2,0))</f>
        <v xml:space="preserve"> </v>
      </c>
      <c r="E34" s="49" t="str">
        <f>IF(ISBLANK(C34)," ",VLOOKUP($C34,TÜMOKUL!A$1:H$100,7,0))</f>
        <v xml:space="preserve"> </v>
      </c>
      <c r="F34" s="201"/>
      <c r="G34" s="48">
        <v>0.66666666666666663</v>
      </c>
      <c r="H34" s="56"/>
      <c r="I34" s="49" t="str">
        <f>IF(ISBLANK(H34)," ",VLOOKUP($H34,TÜMOKUL!A$1:H$100,2,0))</f>
        <v xml:space="preserve"> </v>
      </c>
      <c r="J34" s="50" t="str">
        <f>IF(ISBLANK(H34)," ",VLOOKUP($H34,TÜMOKUL!A$1:H$100,7,0))</f>
        <v xml:space="preserve"> </v>
      </c>
    </row>
    <row r="35" spans="1:10" s="44" customFormat="1" ht="11.1" customHeight="1" x14ac:dyDescent="0.25">
      <c r="A35" s="196" t="s">
        <v>50</v>
      </c>
      <c r="B35" s="41">
        <v>0.375</v>
      </c>
      <c r="C35" s="54"/>
      <c r="D35" s="42" t="str">
        <f>IF(ISBLANK(C35)," ",VLOOKUP($C35,TÜMOKUL!A$1:H$100,2,0))</f>
        <v xml:space="preserve"> </v>
      </c>
      <c r="E35" s="42" t="str">
        <f>IF(ISBLANK(C35)," ",VLOOKUP($C35,TÜMOKUL!A$1:H$100,7,0))</f>
        <v xml:space="preserve"> </v>
      </c>
      <c r="F35" s="199" t="s">
        <v>50</v>
      </c>
      <c r="G35" s="41">
        <v>0.375</v>
      </c>
      <c r="H35" s="54"/>
      <c r="I35" s="42" t="str">
        <f>IF(ISBLANK(H35)," ",VLOOKUP($H35,TÜMOKUL!A$1:H$100,2,0))</f>
        <v xml:space="preserve"> </v>
      </c>
      <c r="J35" s="43" t="str">
        <f>IF(ISBLANK(H35)," ",VLOOKUP($H35,TÜMOKUL!A$1:H$100,7,0))</f>
        <v xml:space="preserve"> </v>
      </c>
    </row>
    <row r="36" spans="1:10" s="44" customFormat="1" ht="11.1" customHeight="1" x14ac:dyDescent="0.25">
      <c r="A36" s="197"/>
      <c r="B36" s="45">
        <v>0.41666666666666669</v>
      </c>
      <c r="C36" s="55"/>
      <c r="D36" s="46" t="str">
        <f>IF(ISBLANK(C36)," ",VLOOKUP($C36,TÜMOKUL!A$1:H$100,2,0))</f>
        <v xml:space="preserve"> </v>
      </c>
      <c r="E36" s="46" t="str">
        <f>IF(ISBLANK(C36)," ",VLOOKUP($C36,TÜMOKUL!A$1:H$100,7,0))</f>
        <v xml:space="preserve"> </v>
      </c>
      <c r="F36" s="200"/>
      <c r="G36" s="45">
        <v>0.41666666666666669</v>
      </c>
      <c r="H36" s="55"/>
      <c r="I36" s="46" t="str">
        <f>IF(ISBLANK(H36)," ",VLOOKUP($H36,TÜMOKUL!A$1:H$100,2,0))</f>
        <v xml:space="preserve"> </v>
      </c>
      <c r="J36" s="47" t="str">
        <f>IF(ISBLANK(H36)," ",VLOOKUP($H36,TÜMOKUL!A$1:H$100,7,0))</f>
        <v xml:space="preserve"> </v>
      </c>
    </row>
    <row r="37" spans="1:10" s="44" customFormat="1" ht="11.1" customHeight="1" x14ac:dyDescent="0.25">
      <c r="A37" s="197"/>
      <c r="B37" s="45">
        <v>0.45833333333333331</v>
      </c>
      <c r="C37" s="55"/>
      <c r="D37" s="46" t="str">
        <f>IF(ISBLANK(C37)," ",VLOOKUP($C37,TÜMOKUL!A$1:H$100,2,0))</f>
        <v xml:space="preserve"> </v>
      </c>
      <c r="E37" s="46" t="str">
        <f>IF(ISBLANK(C37)," ",VLOOKUP($C37,TÜMOKUL!A$1:H$100,7,0))</f>
        <v xml:space="preserve"> </v>
      </c>
      <c r="F37" s="200"/>
      <c r="G37" s="45">
        <v>0.45833333333333331</v>
      </c>
      <c r="H37" s="55"/>
      <c r="I37" s="46" t="str">
        <f>IF(ISBLANK(H37)," ",VLOOKUP($H37,TÜMOKUL!A$1:H$100,2,0))</f>
        <v xml:space="preserve"> </v>
      </c>
      <c r="J37" s="47" t="str">
        <f>IF(ISBLANK(H37)," ",VLOOKUP($H37,TÜMOKUL!A$1:H$100,7,0))</f>
        <v xml:space="preserve"> </v>
      </c>
    </row>
    <row r="38" spans="1:10" s="44" customFormat="1" ht="11.1" customHeight="1" x14ac:dyDescent="0.25">
      <c r="A38" s="197"/>
      <c r="B38" s="45">
        <v>0.5</v>
      </c>
      <c r="C38" s="55"/>
      <c r="D38" s="46" t="str">
        <f>IF(ISBLANK(C38)," ",VLOOKUP($C38,TÜMOKUL!A$1:H$100,2,0))</f>
        <v xml:space="preserve"> </v>
      </c>
      <c r="E38" s="46" t="str">
        <f>IF(ISBLANK(C38)," ",VLOOKUP($C38,TÜMOKUL!A$1:H$100,7,0))</f>
        <v xml:space="preserve"> </v>
      </c>
      <c r="F38" s="200"/>
      <c r="G38" s="45">
        <v>0.5</v>
      </c>
      <c r="H38" s="55"/>
      <c r="I38" s="46" t="str">
        <f>IF(ISBLANK(H38)," ",VLOOKUP($H38,TÜMOKUL!A$1:H$100,2,0))</f>
        <v xml:space="preserve"> </v>
      </c>
      <c r="J38" s="47" t="str">
        <f>IF(ISBLANK(H38)," ",VLOOKUP($H38,TÜMOKUL!A$1:H$100,7,0))</f>
        <v xml:space="preserve"> </v>
      </c>
    </row>
    <row r="39" spans="1:10" s="44" customFormat="1" ht="11.1" customHeight="1" x14ac:dyDescent="0.25">
      <c r="A39" s="197"/>
      <c r="B39" s="45">
        <v>0.54166666666666663</v>
      </c>
      <c r="C39" s="55"/>
      <c r="D39" s="46" t="str">
        <f>IF(ISBLANK(C39)," ",VLOOKUP($C39,TÜMOKUL!A$1:H$100,2,0))</f>
        <v xml:space="preserve"> </v>
      </c>
      <c r="E39" s="46" t="str">
        <f>IF(ISBLANK(C39)," ",VLOOKUP($C39,TÜMOKUL!A$1:H$100,7,0))</f>
        <v xml:space="preserve"> </v>
      </c>
      <c r="F39" s="200"/>
      <c r="G39" s="45">
        <v>0.54166666666666663</v>
      </c>
      <c r="H39" s="55"/>
      <c r="I39" s="46" t="str">
        <f>IF(ISBLANK(H39)," ",VLOOKUP($H39,TÜMOKUL!A$1:H$100,2,0))</f>
        <v xml:space="preserve"> </v>
      </c>
      <c r="J39" s="47" t="str">
        <f>IF(ISBLANK(H39)," ",VLOOKUP($H39,TÜMOKUL!A$1:H$100,7,0))</f>
        <v xml:space="preserve"> </v>
      </c>
    </row>
    <row r="40" spans="1:10" s="44" customFormat="1" ht="11.1" customHeight="1" x14ac:dyDescent="0.25">
      <c r="A40" s="197"/>
      <c r="B40" s="45">
        <v>0.58333333333333337</v>
      </c>
      <c r="C40" s="55"/>
      <c r="D40" s="46" t="str">
        <f>IF(ISBLANK(C40)," ",VLOOKUP($C40,TÜMOKUL!A$1:H$100,2,0))</f>
        <v xml:space="preserve"> </v>
      </c>
      <c r="E40" s="46" t="str">
        <f>IF(ISBLANK(C40)," ",VLOOKUP($C40,TÜMOKUL!A$1:H$100,7,0))</f>
        <v xml:space="preserve"> </v>
      </c>
      <c r="F40" s="200"/>
      <c r="G40" s="45">
        <v>0.58333333333333337</v>
      </c>
      <c r="H40" s="55"/>
      <c r="I40" s="46" t="str">
        <f>IF(ISBLANK(H40)," ",VLOOKUP($H40,TÜMOKUL!A$1:H$100,2,0))</f>
        <v xml:space="preserve"> </v>
      </c>
      <c r="J40" s="47" t="str">
        <f>IF(ISBLANK(H40)," ",VLOOKUP($H40,TÜMOKUL!A$1:H$100,7,0))</f>
        <v xml:space="preserve"> </v>
      </c>
    </row>
    <row r="41" spans="1:10" s="44" customFormat="1" ht="11.1" customHeight="1" x14ac:dyDescent="0.25">
      <c r="A41" s="197"/>
      <c r="B41" s="45">
        <v>0.625</v>
      </c>
      <c r="C41" s="55"/>
      <c r="D41" s="46" t="str">
        <f>IF(ISBLANK(C41)," ",VLOOKUP($C41,TÜMOKUL!A$1:H$100,2,0))</f>
        <v xml:space="preserve"> </v>
      </c>
      <c r="E41" s="46" t="str">
        <f>IF(ISBLANK(C41)," ",VLOOKUP($C41,TÜMOKUL!A$1:H$100,7,0))</f>
        <v xml:space="preserve"> </v>
      </c>
      <c r="F41" s="200"/>
      <c r="G41" s="45">
        <v>0.625</v>
      </c>
      <c r="H41" s="55"/>
      <c r="I41" s="46" t="str">
        <f>IF(ISBLANK(H41)," ",VLOOKUP($H41,TÜMOKUL!A$1:H$100,2,0))</f>
        <v xml:space="preserve"> </v>
      </c>
      <c r="J41" s="47" t="str">
        <f>IF(ISBLANK(H41)," ",VLOOKUP($H41,TÜMOKUL!A$1:H$100,7,0))</f>
        <v xml:space="preserve"> </v>
      </c>
    </row>
    <row r="42" spans="1:10" s="44" customFormat="1" ht="11.1" customHeight="1" thickBot="1" x14ac:dyDescent="0.3">
      <c r="A42" s="198"/>
      <c r="B42" s="48">
        <v>0.66666666666666663</v>
      </c>
      <c r="C42" s="56"/>
      <c r="D42" s="49" t="str">
        <f>IF(ISBLANK(C42)," ",VLOOKUP($C42,TÜMOKUL!A$1:H$100,2,0))</f>
        <v xml:space="preserve"> </v>
      </c>
      <c r="E42" s="49" t="str">
        <f>IF(ISBLANK(C42)," ",VLOOKUP($C42,TÜMOKUL!A$1:H$100,7,0))</f>
        <v xml:space="preserve"> </v>
      </c>
      <c r="F42" s="201"/>
      <c r="G42" s="48">
        <v>0.66666666666666663</v>
      </c>
      <c r="H42" s="56"/>
      <c r="I42" s="49" t="str">
        <f>IF(ISBLANK(H42)," ",VLOOKUP($H42,TÜMOKUL!A$1:H$100,2,0))</f>
        <v xml:space="preserve"> </v>
      </c>
      <c r="J42" s="50" t="str">
        <f>IF(ISBLANK(H42)," ",VLOOKUP($H42,TÜMOKUL!A$1:H$100,7,0))</f>
        <v xml:space="preserve"> </v>
      </c>
    </row>
    <row r="44" spans="1:10" ht="12.75" x14ac:dyDescent="0.2">
      <c r="H44" s="204" t="s">
        <v>234</v>
      </c>
      <c r="I44" s="204"/>
      <c r="J44" s="204"/>
    </row>
    <row r="45" spans="1:10" ht="12.75" x14ac:dyDescent="0.2">
      <c r="H45" s="204" t="s">
        <v>233</v>
      </c>
      <c r="I45" s="204"/>
      <c r="J45" s="204"/>
    </row>
  </sheetData>
  <mergeCells count="13">
    <mergeCell ref="H44:J44"/>
    <mergeCell ref="H45:J45"/>
    <mergeCell ref="A27:A34"/>
    <mergeCell ref="F27:F34"/>
    <mergeCell ref="A35:A42"/>
    <mergeCell ref="F35:F42"/>
    <mergeCell ref="A19:A26"/>
    <mergeCell ref="F19:F26"/>
    <mergeCell ref="A1:J1"/>
    <mergeCell ref="A3:A10"/>
    <mergeCell ref="F3:F10"/>
    <mergeCell ref="A11:A18"/>
    <mergeCell ref="F11:F18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zoomScale="120" zoomScaleNormal="120" workbookViewId="0">
      <selection activeCell="D37" sqref="D37"/>
    </sheetView>
  </sheetViews>
  <sheetFormatPr defaultRowHeight="15" x14ac:dyDescent="0.25"/>
  <cols>
    <col min="1" max="1" width="2" style="51" customWidth="1"/>
    <col min="2" max="2" width="5.140625" style="52" customWidth="1"/>
    <col min="3" max="3" width="6.28515625" style="53" customWidth="1"/>
    <col min="4" max="4" width="22.7109375" style="53" customWidth="1"/>
    <col min="5" max="5" width="31" style="53" customWidth="1"/>
    <col min="6" max="6" width="1.7109375" style="53" customWidth="1"/>
    <col min="7" max="7" width="4.7109375" style="53" customWidth="1"/>
    <col min="8" max="8" width="6.5703125" style="53" customWidth="1"/>
    <col min="9" max="9" width="23.28515625" style="53" customWidth="1"/>
    <col min="10" max="10" width="27.28515625" style="53" customWidth="1"/>
    <col min="11" max="16384" width="9.140625" style="53"/>
  </cols>
  <sheetData>
    <row r="2" spans="1:10" s="39" customFormat="1" ht="48.75" customHeight="1" x14ac:dyDescent="0.2">
      <c r="A2" s="205" t="s">
        <v>57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0" s="39" customFormat="1" ht="27.75" customHeight="1" thickBot="1" x14ac:dyDescent="0.25">
      <c r="A3" s="173"/>
      <c r="B3" s="174"/>
      <c r="C3" s="174"/>
      <c r="D3" s="174"/>
      <c r="E3" s="174"/>
      <c r="F3" s="174"/>
      <c r="G3" s="174"/>
      <c r="H3" s="174"/>
      <c r="I3" s="174"/>
      <c r="J3" s="174"/>
    </row>
    <row r="4" spans="1:10" s="40" customFormat="1" ht="11.1" customHeight="1" thickBot="1" x14ac:dyDescent="0.3">
      <c r="A4" s="131"/>
      <c r="B4" s="132" t="s">
        <v>51</v>
      </c>
      <c r="C4" s="132" t="s">
        <v>44</v>
      </c>
      <c r="D4" s="132" t="s">
        <v>45</v>
      </c>
      <c r="E4" s="132" t="s">
        <v>43</v>
      </c>
      <c r="F4" s="133"/>
      <c r="G4" s="132" t="s">
        <v>52</v>
      </c>
      <c r="H4" s="132" t="s">
        <v>44</v>
      </c>
      <c r="I4" s="132" t="s">
        <v>45</v>
      </c>
      <c r="J4" s="134" t="s">
        <v>43</v>
      </c>
    </row>
    <row r="5" spans="1:10" s="44" customFormat="1" ht="11.1" customHeight="1" x14ac:dyDescent="0.25">
      <c r="A5" s="196" t="s">
        <v>46</v>
      </c>
      <c r="B5" s="41">
        <v>0.70833333333333337</v>
      </c>
      <c r="C5" s="54" t="s">
        <v>97</v>
      </c>
      <c r="D5" s="42" t="str">
        <f>IF(ISBLANK(C5)," ",VLOOKUP($C5,TÜMOKUL!A$1:H$120,2,0))</f>
        <v>Finansal Piyasalar ve Yat.Araçları</v>
      </c>
      <c r="E5" s="42" t="str">
        <f>IF(ISBLANK(C5)," ",VLOOKUP($C5,TÜMOKUL!A$1:H$120,7,0))</f>
        <v>Öğr. Gör. Abdulkadir ERYILMAZ</v>
      </c>
      <c r="F5" s="199" t="s">
        <v>46</v>
      </c>
      <c r="G5" s="41">
        <v>0.70833333333333337</v>
      </c>
      <c r="H5" s="54" t="s">
        <v>104</v>
      </c>
      <c r="I5" s="42" t="str">
        <f>IF(ISBLANK(H5)," ",VLOOKUP($H5,TÜMOKUL!A$1:H$120,2,0))</f>
        <v>Uluslararası Bankacılık</v>
      </c>
      <c r="J5" s="43" t="str">
        <f>IF(ISBLANK(H5)," ",VLOOKUP($H5,TÜMOKUL!A$1:H$120,7,0))</f>
        <v>Öğr. Gör. Tunahan BİLGİN</v>
      </c>
    </row>
    <row r="6" spans="1:10" s="44" customFormat="1" ht="11.1" customHeight="1" x14ac:dyDescent="0.25">
      <c r="A6" s="197"/>
      <c r="B6" s="45">
        <v>0.75</v>
      </c>
      <c r="C6" s="55" t="s">
        <v>97</v>
      </c>
      <c r="D6" s="46" t="str">
        <f>IF(ISBLANK(C6)," ",VLOOKUP($C6,TÜMOKUL!A$1:H$120,2,0))</f>
        <v>Finansal Piyasalar ve Yat.Araçları</v>
      </c>
      <c r="E6" s="46" t="str">
        <f>IF(ISBLANK(C6)," ",VLOOKUP($C6,TÜMOKUL!A$1:H$120,7,0))</f>
        <v>Öğr. Gör. Abdulkadir ERYILMAZ</v>
      </c>
      <c r="F6" s="200"/>
      <c r="G6" s="45">
        <v>0.75</v>
      </c>
      <c r="H6" s="55" t="s">
        <v>104</v>
      </c>
      <c r="I6" s="46" t="str">
        <f>IF(ISBLANK(H6)," ",VLOOKUP($H6,TÜMOKUL!A$1:H$120,2,0))</f>
        <v>Uluslararası Bankacılık</v>
      </c>
      <c r="J6" s="47" t="str">
        <f>IF(ISBLANK(H6)," ",VLOOKUP($H6,TÜMOKUL!A$1:H$120,7,0))</f>
        <v>Öğr. Gör. Tunahan BİLGİN</v>
      </c>
    </row>
    <row r="7" spans="1:10" s="44" customFormat="1" ht="11.1" customHeight="1" x14ac:dyDescent="0.25">
      <c r="A7" s="197"/>
      <c r="B7" s="45">
        <v>0.79166666666666663</v>
      </c>
      <c r="C7" s="55" t="s">
        <v>97</v>
      </c>
      <c r="D7" s="46" t="str">
        <f>IF(ISBLANK(C7)," ",VLOOKUP($C7,TÜMOKUL!A$1:H$120,2,0))</f>
        <v>Finansal Piyasalar ve Yat.Araçları</v>
      </c>
      <c r="E7" s="46" t="str">
        <f>IF(ISBLANK(C7)," ",VLOOKUP($C7,TÜMOKUL!A$1:H$120,7,0))</f>
        <v>Öğr. Gör. Abdulkadir ERYILMAZ</v>
      </c>
      <c r="F7" s="200"/>
      <c r="G7" s="45">
        <v>0.79166666666666663</v>
      </c>
      <c r="H7" s="55" t="s">
        <v>104</v>
      </c>
      <c r="I7" s="46" t="str">
        <f>IF(ISBLANK(H7)," ",VLOOKUP($H7,TÜMOKUL!A$1:H$120,2,0))</f>
        <v>Uluslararası Bankacılık</v>
      </c>
      <c r="J7" s="47" t="str">
        <f>IF(ISBLANK(H7)," ",VLOOKUP($H7,TÜMOKUL!A$1:H$120,7,0))</f>
        <v>Öğr. Gör. Tunahan BİLGİN</v>
      </c>
    </row>
    <row r="8" spans="1:10" s="44" customFormat="1" ht="11.1" customHeight="1" x14ac:dyDescent="0.25">
      <c r="A8" s="197"/>
      <c r="B8" s="45">
        <v>0.83333333333333337</v>
      </c>
      <c r="C8" s="147" t="s">
        <v>96</v>
      </c>
      <c r="D8" s="46" t="str">
        <f>IF(ISBLANK(C8)," ",VLOOKUP($C8,TÜMOKUL!A$1:H$120,2,0))</f>
        <v>Finansal Yönetim</v>
      </c>
      <c r="E8" s="46" t="str">
        <f>IF(ISBLANK(C8)," ",VLOOKUP($C8,TÜMOKUL!A$1:H$120,7,0))</f>
        <v>Öğr. Gör. Tunahan BİLGİN</v>
      </c>
      <c r="F8" s="200"/>
      <c r="G8" s="45">
        <v>0.83333333333333337</v>
      </c>
      <c r="H8" s="136" t="s">
        <v>107</v>
      </c>
      <c r="I8" s="46" t="str">
        <f>IF(ISBLANK(H8)," ",VLOOKUP($H8,TÜMOKUL!A$1:H$120,2,0))</f>
        <v>Temel Eksperlik Bilgileri</v>
      </c>
      <c r="J8" s="47" t="str">
        <f>IF(ISBLANK(H8)," ",VLOOKUP($H8,TÜMOKUL!A$1:H$120,7,0))</f>
        <v>Öğr. Gör. Abdulkadir ERYILMAZ</v>
      </c>
    </row>
    <row r="9" spans="1:10" s="44" customFormat="1" ht="11.1" customHeight="1" x14ac:dyDescent="0.25">
      <c r="A9" s="197"/>
      <c r="B9" s="45">
        <v>0.875</v>
      </c>
      <c r="C9" s="55" t="s">
        <v>96</v>
      </c>
      <c r="D9" s="46" t="str">
        <f>IF(ISBLANK(C9)," ",VLOOKUP($C9,TÜMOKUL!A$1:H$120,2,0))</f>
        <v>Finansal Yönetim</v>
      </c>
      <c r="E9" s="46" t="str">
        <f>IF(ISBLANK(C9)," ",VLOOKUP($C9,TÜMOKUL!A$1:H$120,7,0))</f>
        <v>Öğr. Gör. Tunahan BİLGİN</v>
      </c>
      <c r="F9" s="200"/>
      <c r="G9" s="45">
        <v>0.875</v>
      </c>
      <c r="H9" s="55" t="s">
        <v>107</v>
      </c>
      <c r="I9" s="46" t="str">
        <f>IF(ISBLANK(H9)," ",VLOOKUP($H9,TÜMOKUL!A$1:H$120,2,0))</f>
        <v>Temel Eksperlik Bilgileri</v>
      </c>
      <c r="J9" s="47" t="str">
        <f>IF(ISBLANK(H9)," ",VLOOKUP($H9,TÜMOKUL!A$1:H$120,7,0))</f>
        <v>Öğr. Gör. Abdulkadir ERYILMAZ</v>
      </c>
    </row>
    <row r="10" spans="1:10" s="44" customFormat="1" ht="11.1" customHeight="1" thickBot="1" x14ac:dyDescent="0.3">
      <c r="A10" s="198"/>
      <c r="B10" s="48">
        <v>0.91666666666666663</v>
      </c>
      <c r="C10" s="153" t="s">
        <v>96</v>
      </c>
      <c r="D10" s="49" t="str">
        <f>IF(ISBLANK(C10)," ",VLOOKUP($C10,TÜMOKUL!A$1:H$120,2,0))</f>
        <v>Finansal Yönetim</v>
      </c>
      <c r="E10" s="49" t="str">
        <f>IF(ISBLANK(C10)," ",VLOOKUP($C10,TÜMOKUL!A$1:H$120,7,0))</f>
        <v>Öğr. Gör. Tunahan BİLGİN</v>
      </c>
      <c r="F10" s="201"/>
      <c r="G10" s="48">
        <v>0.91666666666666663</v>
      </c>
      <c r="H10" s="56"/>
      <c r="I10" s="49" t="str">
        <f>IF(ISBLANK(H10)," ",VLOOKUP($H10,TÜMOKUL!A$1:H$120,2,0))</f>
        <v xml:space="preserve"> </v>
      </c>
      <c r="J10" s="50" t="str">
        <f>IF(ISBLANK(H10)," ",VLOOKUP($H10,TÜMOKUL!A$1:H$120,7,0))</f>
        <v xml:space="preserve"> </v>
      </c>
    </row>
    <row r="11" spans="1:10" s="44" customFormat="1" ht="11.1" customHeight="1" x14ac:dyDescent="0.25">
      <c r="A11" s="207" t="s">
        <v>47</v>
      </c>
      <c r="B11" s="135">
        <v>0.70833333333333337</v>
      </c>
      <c r="C11" s="136" t="s">
        <v>92</v>
      </c>
      <c r="D11" s="137" t="str">
        <f>IF(ISBLANK(C11)," ",VLOOKUP($C11,TÜMOKUL!A$1:H$120,2,0))</f>
        <v>Genel Muhasebe II</v>
      </c>
      <c r="E11" s="137" t="str">
        <f>IF(ISBLANK(C11)," ",VLOOKUP($C11,TÜMOKUL!A$1:H$120,7,0))</f>
        <v>Öğr. Gör. Turgay YAVUZARSLAN</v>
      </c>
      <c r="F11" s="208" t="s">
        <v>47</v>
      </c>
      <c r="G11" s="41">
        <v>0.70833333333333337</v>
      </c>
      <c r="H11" s="136" t="s">
        <v>105</v>
      </c>
      <c r="I11" s="137" t="str">
        <f>IF(ISBLANK(H11)," ",VLOOKUP($H11,TÜMOKUL!A$1:H$120,2,0))</f>
        <v>Acente Yönetimi</v>
      </c>
      <c r="J11" s="138" t="str">
        <f>IF(ISBLANK(H11)," ",VLOOKUP($H11,TÜMOKUL!A$1:H$120,7,0))</f>
        <v>Öğr. Gör. Mustafa SOLMAZ</v>
      </c>
    </row>
    <row r="12" spans="1:10" s="44" customFormat="1" ht="11.1" customHeight="1" x14ac:dyDescent="0.25">
      <c r="A12" s="197"/>
      <c r="B12" s="45">
        <v>0.75</v>
      </c>
      <c r="C12" s="55" t="s">
        <v>92</v>
      </c>
      <c r="D12" s="46" t="str">
        <f>IF(ISBLANK(C12)," ",VLOOKUP($C12,TÜMOKUL!A$1:H$120,2,0))</f>
        <v>Genel Muhasebe II</v>
      </c>
      <c r="E12" s="46" t="str">
        <f>IF(ISBLANK(C12)," ",VLOOKUP($C12,TÜMOKUL!A$1:H$120,7,0))</f>
        <v>Öğr. Gör. Turgay YAVUZARSLAN</v>
      </c>
      <c r="F12" s="200"/>
      <c r="G12" s="45">
        <v>0.75</v>
      </c>
      <c r="H12" s="55" t="s">
        <v>105</v>
      </c>
      <c r="I12" s="46" t="str">
        <f>IF(ISBLANK(H12)," ",VLOOKUP($H12,TÜMOKUL!A$1:H$120,2,0))</f>
        <v>Acente Yönetimi</v>
      </c>
      <c r="J12" s="47" t="str">
        <f>IF(ISBLANK(H12)," ",VLOOKUP($H12,TÜMOKUL!A$1:H$120,7,0))</f>
        <v>Öğr. Gör. Mustafa SOLMAZ</v>
      </c>
    </row>
    <row r="13" spans="1:10" s="44" customFormat="1" ht="11.1" customHeight="1" x14ac:dyDescent="0.25">
      <c r="A13" s="197"/>
      <c r="B13" s="45">
        <v>0.79166666666666663</v>
      </c>
      <c r="C13" s="55" t="s">
        <v>92</v>
      </c>
      <c r="D13" s="46" t="str">
        <f>IF(ISBLANK(C13)," ",VLOOKUP($C13,TÜMOKUL!A$1:H$120,2,0))</f>
        <v>Genel Muhasebe II</v>
      </c>
      <c r="E13" s="46" t="str">
        <f>IF(ISBLANK(C13)," ",VLOOKUP($C13,TÜMOKUL!A$1:H$120,7,0))</f>
        <v>Öğr. Gör. Turgay YAVUZARSLAN</v>
      </c>
      <c r="F13" s="200"/>
      <c r="G13" s="45">
        <v>0.79166666666666663</v>
      </c>
      <c r="H13" s="55" t="s">
        <v>108</v>
      </c>
      <c r="I13" s="46" t="str">
        <f>IF(ISBLANK(H13)," ",VLOOKUP($H13,TÜMOKUL!A$1:H$120,2,0))</f>
        <v>Banka ve Sigorta İşl. Muhasebesi</v>
      </c>
      <c r="J13" s="47" t="str">
        <f>IF(ISBLANK(H13)," ",VLOOKUP($H13,TÜMOKUL!A$1:H$120,7,0))</f>
        <v>Öğr. Gör. Abdulkadir ERYILMAZ</v>
      </c>
    </row>
    <row r="14" spans="1:10" s="44" customFormat="1" ht="11.1" customHeight="1" x14ac:dyDescent="0.25">
      <c r="A14" s="197"/>
      <c r="B14" s="45">
        <v>0.83333333333333337</v>
      </c>
      <c r="C14" s="55" t="s">
        <v>92</v>
      </c>
      <c r="D14" s="46" t="str">
        <f>IF(ISBLANK(C14)," ",VLOOKUP($C14,TÜMOKUL!A$1:H$120,2,0))</f>
        <v>Genel Muhasebe II</v>
      </c>
      <c r="E14" s="46" t="str">
        <f>IF(ISBLANK(C14)," ",VLOOKUP($C14,TÜMOKUL!A$1:H$120,7,0))</f>
        <v>Öğr. Gör. Turgay YAVUZARSLAN</v>
      </c>
      <c r="F14" s="200"/>
      <c r="G14" s="45">
        <v>0.83333333333333337</v>
      </c>
      <c r="H14" s="55" t="s">
        <v>108</v>
      </c>
      <c r="I14" s="46" t="str">
        <f>IF(ISBLANK(H14)," ",VLOOKUP($H14,TÜMOKUL!A$1:H$120,2,0))</f>
        <v>Banka ve Sigorta İşl. Muhasebesi</v>
      </c>
      <c r="J14" s="47" t="str">
        <f>IF(ISBLANK(H14)," ",VLOOKUP($H14,TÜMOKUL!A$1:H$120,7,0))</f>
        <v>Öğr. Gör. Abdulkadir ERYILMAZ</v>
      </c>
    </row>
    <row r="15" spans="1:10" s="44" customFormat="1" ht="11.1" customHeight="1" x14ac:dyDescent="0.25">
      <c r="A15" s="197"/>
      <c r="B15" s="45">
        <v>0.875</v>
      </c>
      <c r="C15" s="136" t="s">
        <v>93</v>
      </c>
      <c r="D15" s="46" t="str">
        <f>IF(ISBLANK(C15)," ",VLOOKUP($C15,TÜMOKUL!A$1:H$120,2,0))</f>
        <v>İş ve Sosyal Güvenlik Hukuku</v>
      </c>
      <c r="E15" s="46" t="str">
        <f>IF(ISBLANK(C15)," ",VLOOKUP($C15,TÜMOKUL!A$1:H$120,7,0))</f>
        <v>Öğr. Gör. Muharrem Selçuk ÖZKAN</v>
      </c>
      <c r="F15" s="200"/>
      <c r="G15" s="45">
        <v>0.875</v>
      </c>
      <c r="H15" s="55" t="s">
        <v>108</v>
      </c>
      <c r="I15" s="46" t="str">
        <f>IF(ISBLANK(H15)," ",VLOOKUP($H15,TÜMOKUL!A$1:H$120,2,0))</f>
        <v>Banka ve Sigorta İşl. Muhasebesi</v>
      </c>
      <c r="J15" s="47" t="str">
        <f>IF(ISBLANK(H15)," ",VLOOKUP($H15,TÜMOKUL!A$1:H$120,7,0))</f>
        <v>Öğr. Gör. Abdulkadir ERYILMAZ</v>
      </c>
    </row>
    <row r="16" spans="1:10" s="44" customFormat="1" ht="11.1" customHeight="1" thickBot="1" x14ac:dyDescent="0.3">
      <c r="A16" s="198"/>
      <c r="B16" s="48">
        <v>0.91666666666666663</v>
      </c>
      <c r="C16" s="55" t="s">
        <v>93</v>
      </c>
      <c r="D16" s="49" t="str">
        <f>IF(ISBLANK(C16)," ",VLOOKUP($C16,TÜMOKUL!A$1:H$120,2,0))</f>
        <v>İş ve Sosyal Güvenlik Hukuku</v>
      </c>
      <c r="E16" s="49" t="str">
        <f>IF(ISBLANK(C16)," ",VLOOKUP($C16,TÜMOKUL!A$1:H$120,7,0))</f>
        <v>Öğr. Gör. Muharrem Selçuk ÖZKAN</v>
      </c>
      <c r="F16" s="201"/>
      <c r="G16" s="48">
        <v>0.91666666666666663</v>
      </c>
      <c r="H16" s="56"/>
      <c r="I16" s="49" t="str">
        <f>IF(ISBLANK(H16)," ",VLOOKUP($H16,TÜMOKUL!A$1:H$120,2,0))</f>
        <v xml:space="preserve"> </v>
      </c>
      <c r="J16" s="50" t="str">
        <f>IF(ISBLANK(H16)," ",VLOOKUP($H16,TÜMOKUL!A$1:H$120,7,0))</f>
        <v xml:space="preserve"> </v>
      </c>
    </row>
    <row r="17" spans="1:10" s="44" customFormat="1" ht="11.1" customHeight="1" x14ac:dyDescent="0.25">
      <c r="A17" s="196" t="s">
        <v>48</v>
      </c>
      <c r="B17" s="41">
        <v>0.70833333333333337</v>
      </c>
      <c r="C17" s="54" t="s">
        <v>98</v>
      </c>
      <c r="D17" s="42" t="str">
        <f>IF(ISBLANK(C17)," ",VLOOKUP($C17,TÜMOKUL!A$1:H$120,2,0))</f>
        <v>Ticari Matematik</v>
      </c>
      <c r="E17" s="42" t="str">
        <f>IF(ISBLANK(C17)," ",VLOOKUP($C17,TÜMOKUL!A$1:H$120,7,0))</f>
        <v>Dr.Öğr. Üyesi Evren ERGÜN</v>
      </c>
      <c r="F17" s="199" t="s">
        <v>48</v>
      </c>
      <c r="G17" s="41">
        <v>0.70833333333333337</v>
      </c>
      <c r="H17" s="54"/>
      <c r="I17" s="42" t="str">
        <f>IF(ISBLANK(H17)," ",VLOOKUP($H17,TÜMOKUL!A$1:H$120,2,0))</f>
        <v xml:space="preserve"> </v>
      </c>
      <c r="J17" s="43" t="str">
        <f>IF(ISBLANK(H17)," ",VLOOKUP($H17,TÜMOKUL!A$1:H$120,7,0))</f>
        <v xml:space="preserve"> </v>
      </c>
    </row>
    <row r="18" spans="1:10" s="44" customFormat="1" ht="11.1" customHeight="1" x14ac:dyDescent="0.25">
      <c r="A18" s="197"/>
      <c r="B18" s="45">
        <v>0.75</v>
      </c>
      <c r="C18" s="55" t="s">
        <v>98</v>
      </c>
      <c r="D18" s="46" t="str">
        <f>IF(ISBLANK(C18)," ",VLOOKUP($C18,TÜMOKUL!A$1:H$120,2,0))</f>
        <v>Ticari Matematik</v>
      </c>
      <c r="E18" s="46" t="str">
        <f>IF(ISBLANK(C18)," ",VLOOKUP($C18,TÜMOKUL!A$1:H$120,7,0))</f>
        <v>Dr.Öğr. Üyesi Evren ERGÜN</v>
      </c>
      <c r="F18" s="200"/>
      <c r="G18" s="45">
        <v>0.75</v>
      </c>
      <c r="H18" s="55"/>
      <c r="I18" s="46" t="str">
        <f>IF(ISBLANK(H18)," ",VLOOKUP($H18,TÜMOKUL!A$1:H$120,2,0))</f>
        <v xml:space="preserve"> </v>
      </c>
      <c r="J18" s="47" t="str">
        <f>IF(ISBLANK(H18)," ",VLOOKUP($H18,TÜMOKUL!A$1:H$120,7,0))</f>
        <v xml:space="preserve"> </v>
      </c>
    </row>
    <row r="19" spans="1:10" s="44" customFormat="1" ht="11.1" customHeight="1" x14ac:dyDescent="0.25">
      <c r="A19" s="197"/>
      <c r="B19" s="45">
        <v>0.79166666666666663</v>
      </c>
      <c r="C19" s="55" t="s">
        <v>100</v>
      </c>
      <c r="D19" s="46" t="str">
        <f>IF(ISBLANK(C19)," ",VLOOKUP($C19,TÜMOKUL!A$1:H$120,2,0))</f>
        <v>İstatistik</v>
      </c>
      <c r="E19" s="46" t="str">
        <f>IF(ISBLANK(C19)," ",VLOOKUP($C19,TÜMOKUL!A$1:H$120,7,0))</f>
        <v>Öğr. Gör. Dr. Azize Zehra ÇELENLİ BAŞARAN</v>
      </c>
      <c r="F19" s="200"/>
      <c r="G19" s="45">
        <v>0.79166666666666663</v>
      </c>
      <c r="H19" s="55" t="s">
        <v>109</v>
      </c>
      <c r="I19" s="46" t="str">
        <f>IF(ISBLANK(H19)," ",VLOOKUP($H19,TÜMOKUL!A$1:H$120,2,0))</f>
        <v>Mesleki Yazışmalar ve Hızlı Yaz.Tek.</v>
      </c>
      <c r="J19" s="47" t="str">
        <f>IF(ISBLANK(H19)," ",VLOOKUP($H19,TÜMOKUL!A$1:H$120,7,0))</f>
        <v>Öğr. Gör. Serkan VARAN</v>
      </c>
    </row>
    <row r="20" spans="1:10" s="44" customFormat="1" ht="11.1" customHeight="1" x14ac:dyDescent="0.25">
      <c r="A20" s="197"/>
      <c r="B20" s="45">
        <v>0.83333333333333337</v>
      </c>
      <c r="C20" s="136" t="s">
        <v>100</v>
      </c>
      <c r="D20" s="46" t="str">
        <f>IF(ISBLANK(C20)," ",VLOOKUP($C20,TÜMOKUL!A$1:H$120,2,0))</f>
        <v>İstatistik</v>
      </c>
      <c r="E20" s="46" t="str">
        <f>IF(ISBLANK(C20)," ",VLOOKUP($C20,TÜMOKUL!A$1:H$120,7,0))</f>
        <v>Öğr. Gör. Dr. Azize Zehra ÇELENLİ BAŞARAN</v>
      </c>
      <c r="F20" s="200"/>
      <c r="G20" s="45">
        <v>0.83333333333333337</v>
      </c>
      <c r="H20" s="55" t="s">
        <v>109</v>
      </c>
      <c r="I20" s="46" t="str">
        <f>IF(ISBLANK(H20)," ",VLOOKUP($H20,TÜMOKUL!A$1:H$120,2,0))</f>
        <v>Mesleki Yazışmalar ve Hızlı Yaz.Tek.</v>
      </c>
      <c r="J20" s="47" t="str">
        <f>IF(ISBLANK(H20)," ",VLOOKUP($H20,TÜMOKUL!A$1:H$120,7,0))</f>
        <v>Öğr. Gör. Serkan VARAN</v>
      </c>
    </row>
    <row r="21" spans="1:10" s="44" customFormat="1" ht="11.1" customHeight="1" x14ac:dyDescent="0.25">
      <c r="A21" s="197"/>
      <c r="B21" s="45">
        <v>0.875</v>
      </c>
      <c r="C21" s="55"/>
      <c r="D21" s="46" t="str">
        <f>IF(ISBLANK(C21)," ",VLOOKUP($C21,TÜMOKUL!A$1:H$120,2,0))</f>
        <v xml:space="preserve"> </v>
      </c>
      <c r="E21" s="46" t="str">
        <f>IF(ISBLANK(C21)," ",VLOOKUP($C21,TÜMOKUL!A$1:H$120,7,0))</f>
        <v xml:space="preserve"> </v>
      </c>
      <c r="F21" s="200"/>
      <c r="G21" s="45">
        <v>0.875</v>
      </c>
      <c r="H21" s="55" t="s">
        <v>109</v>
      </c>
      <c r="I21" s="46" t="str">
        <f>IF(ISBLANK(H21)," ",VLOOKUP($H21,TÜMOKUL!A$1:H$120,2,0))</f>
        <v>Mesleki Yazışmalar ve Hızlı Yaz.Tek.</v>
      </c>
      <c r="J21" s="47" t="str">
        <f>IF(ISBLANK(H21)," ",VLOOKUP($H21,TÜMOKUL!A$1:H$120,7,0))</f>
        <v>Öğr. Gör. Serkan VARAN</v>
      </c>
    </row>
    <row r="22" spans="1:10" s="44" customFormat="1" ht="11.1" customHeight="1" thickBot="1" x14ac:dyDescent="0.3">
      <c r="A22" s="198"/>
      <c r="B22" s="48">
        <v>0.91666666666666663</v>
      </c>
      <c r="C22" s="56"/>
      <c r="D22" s="49" t="str">
        <f>IF(ISBLANK(C22)," ",VLOOKUP($C22,TÜMOKUL!A$1:H$120,2,0))</f>
        <v xml:space="preserve"> </v>
      </c>
      <c r="E22" s="49" t="str">
        <f>IF(ISBLANK(C22)," ",VLOOKUP($C22,TÜMOKUL!A$1:H$120,7,0))</f>
        <v xml:space="preserve"> </v>
      </c>
      <c r="F22" s="201"/>
      <c r="G22" s="48">
        <v>0.91666666666666663</v>
      </c>
      <c r="H22" s="56"/>
      <c r="I22" s="49" t="str">
        <f>IF(ISBLANK(H22)," ",VLOOKUP($H22,TÜMOKUL!A$1:H$120,2,0))</f>
        <v xml:space="preserve"> </v>
      </c>
      <c r="J22" s="50" t="str">
        <f>IF(ISBLANK(H22)," ",VLOOKUP($H22,TÜMOKUL!A$1:H$120,7,0))</f>
        <v xml:space="preserve"> </v>
      </c>
    </row>
    <row r="23" spans="1:10" s="44" customFormat="1" ht="11.1" customHeight="1" x14ac:dyDescent="0.25">
      <c r="A23" s="196" t="s">
        <v>49</v>
      </c>
      <c r="B23" s="41">
        <v>0.70833333333333337</v>
      </c>
      <c r="C23" s="54" t="s">
        <v>99</v>
      </c>
      <c r="D23" s="42" t="str">
        <f>IF(ISBLANK(C23)," ",VLOOKUP($C23,TÜMOKUL!A$1:H$120,2,0))</f>
        <v>İletişim ve İkna</v>
      </c>
      <c r="E23" s="42" t="str">
        <f>IF(ISBLANK(C23)," ",VLOOKUP($C23,TÜMOKUL!A$1:H$120,7,0))</f>
        <v>Öğr. Gör. Mürsel KAN</v>
      </c>
      <c r="F23" s="199" t="s">
        <v>49</v>
      </c>
      <c r="G23" s="41">
        <v>0.70833333333333337</v>
      </c>
      <c r="H23" s="54"/>
      <c r="I23" s="42" t="str">
        <f>IF(ISBLANK(H23)," ",VLOOKUP($H23,TÜMOKUL!A$1:H$120,2,0))</f>
        <v xml:space="preserve"> </v>
      </c>
      <c r="J23" s="43" t="str">
        <f>IF(ISBLANK(H23)," ",VLOOKUP($H23,TÜMOKUL!A$1:H$120,7,0))</f>
        <v xml:space="preserve"> </v>
      </c>
    </row>
    <row r="24" spans="1:10" s="44" customFormat="1" ht="11.1" customHeight="1" x14ac:dyDescent="0.25">
      <c r="A24" s="197"/>
      <c r="B24" s="45">
        <v>0.75</v>
      </c>
      <c r="C24" s="55" t="s">
        <v>99</v>
      </c>
      <c r="D24" s="46" t="str">
        <f>IF(ISBLANK(C24)," ",VLOOKUP($C24,TÜMOKUL!A$1:H$120,2,0))</f>
        <v>İletişim ve İkna</v>
      </c>
      <c r="E24" s="46" t="str">
        <f>IF(ISBLANK(C24)," ",VLOOKUP($C24,TÜMOKUL!A$1:H$120,7,0))</f>
        <v>Öğr. Gör. Mürsel KAN</v>
      </c>
      <c r="F24" s="200"/>
      <c r="G24" s="45">
        <v>0.75</v>
      </c>
      <c r="H24" s="154"/>
      <c r="I24" s="46" t="str">
        <f>IF(ISBLANK(H24)," ",VLOOKUP($H24,TÜMOKUL!A$1:H$120,2,0))</f>
        <v xml:space="preserve"> </v>
      </c>
      <c r="J24" s="47" t="str">
        <f>IF(ISBLANK(H24)," ",VLOOKUP($H24,TÜMOKUL!A$1:H$120,7,0))</f>
        <v xml:space="preserve"> </v>
      </c>
    </row>
    <row r="25" spans="1:10" s="44" customFormat="1" ht="11.1" customHeight="1" x14ac:dyDescent="0.25">
      <c r="A25" s="197"/>
      <c r="B25" s="45">
        <v>0.79166666666666663</v>
      </c>
      <c r="C25" s="55" t="s">
        <v>94</v>
      </c>
      <c r="D25" s="46" t="str">
        <f>IF(ISBLANK(C25)," ",VLOOKUP($C25,TÜMOKUL!A$1:H$120,2,0))</f>
        <v>Ticaret ve Borçlar Hukuku</v>
      </c>
      <c r="E25" s="46" t="str">
        <f>IF(ISBLANK(C25)," ",VLOOKUP($C25,TÜMOKUL!A$1:H$120,7,0))</f>
        <v>Öğr. Gör. Elif ATAMAN</v>
      </c>
      <c r="F25" s="200"/>
      <c r="G25" s="45">
        <v>0.79166666666666663</v>
      </c>
      <c r="H25" s="55" t="s">
        <v>106</v>
      </c>
      <c r="I25" s="46" t="str">
        <f>IF(ISBLANK(H25)," ",VLOOKUP($H25,TÜMOKUL!A$1:H$120,2,0))</f>
        <v>Poliçe Üretim ve Sunum Teknikleri</v>
      </c>
      <c r="J25" s="47" t="str">
        <f>IF(ISBLANK(H25)," ",VLOOKUP($H25,TÜMOKUL!A$1:H$120,7,0))</f>
        <v>Öğr. Gör. Mustafa SOLMAZ</v>
      </c>
    </row>
    <row r="26" spans="1:10" s="44" customFormat="1" ht="11.1" customHeight="1" x14ac:dyDescent="0.25">
      <c r="A26" s="197"/>
      <c r="B26" s="45">
        <v>0.83333333333333337</v>
      </c>
      <c r="C26" s="55" t="s">
        <v>94</v>
      </c>
      <c r="D26" s="46" t="str">
        <f>IF(ISBLANK(C26)," ",VLOOKUP($C26,TÜMOKUL!A$1:H$120,2,0))</f>
        <v>Ticaret ve Borçlar Hukuku</v>
      </c>
      <c r="E26" s="46" t="str">
        <f>IF(ISBLANK(C26)," ",VLOOKUP($C26,TÜMOKUL!A$1:H$120,7,0))</f>
        <v>Öğr. Gör. Elif ATAMAN</v>
      </c>
      <c r="F26" s="200"/>
      <c r="G26" s="45">
        <v>0.83333333333333337</v>
      </c>
      <c r="H26" s="55" t="s">
        <v>106</v>
      </c>
      <c r="I26" s="46" t="str">
        <f>IF(ISBLANK(H26)," ",VLOOKUP($H26,TÜMOKUL!A$1:H$120,2,0))</f>
        <v>Poliçe Üretim ve Sunum Teknikleri</v>
      </c>
      <c r="J26" s="47" t="str">
        <f>IF(ISBLANK(H26)," ",VLOOKUP($H26,TÜMOKUL!A$1:H$120,7,0))</f>
        <v>Öğr. Gör. Mustafa SOLMAZ</v>
      </c>
    </row>
    <row r="27" spans="1:10" s="44" customFormat="1" ht="11.1" customHeight="1" x14ac:dyDescent="0.25">
      <c r="A27" s="197"/>
      <c r="B27" s="45">
        <v>0.875</v>
      </c>
      <c r="C27" s="55" t="s">
        <v>94</v>
      </c>
      <c r="D27" s="46" t="str">
        <f>IF(ISBLANK(C27)," ",VLOOKUP($C27,TÜMOKUL!A$1:H$120,2,0))</f>
        <v>Ticaret ve Borçlar Hukuku</v>
      </c>
      <c r="E27" s="46" t="str">
        <f>IF(ISBLANK(C27)," ",VLOOKUP($C27,TÜMOKUL!A$1:H$120,7,0))</f>
        <v>Öğr. Gör. Elif ATAMAN</v>
      </c>
      <c r="F27" s="200"/>
      <c r="G27" s="45">
        <v>0.875</v>
      </c>
      <c r="H27" s="55" t="s">
        <v>106</v>
      </c>
      <c r="I27" s="46" t="str">
        <f>IF(ISBLANK(H27)," ",VLOOKUP($H27,TÜMOKUL!A$1:H$120,2,0))</f>
        <v>Poliçe Üretim ve Sunum Teknikleri</v>
      </c>
      <c r="J27" s="47" t="str">
        <f>IF(ISBLANK(H27)," ",VLOOKUP($H27,TÜMOKUL!A$1:H$120,7,0))</f>
        <v>Öğr. Gör. Mustafa SOLMAZ</v>
      </c>
    </row>
    <row r="28" spans="1:10" s="44" customFormat="1" ht="11.1" customHeight="1" thickBot="1" x14ac:dyDescent="0.3">
      <c r="A28" s="198"/>
      <c r="B28" s="48">
        <v>0.91666666666666663</v>
      </c>
      <c r="C28" s="56"/>
      <c r="D28" s="49" t="str">
        <f>IF(ISBLANK(C28)," ",VLOOKUP($C28,TÜMOKUL!A$1:H$120,2,0))</f>
        <v xml:space="preserve"> </v>
      </c>
      <c r="E28" s="49" t="str">
        <f>IF(ISBLANK(C28)," ",VLOOKUP($C28,TÜMOKUL!A$1:H$120,7,0))</f>
        <v xml:space="preserve"> </v>
      </c>
      <c r="F28" s="201"/>
      <c r="G28" s="48">
        <v>0.91666666666666663</v>
      </c>
      <c r="H28" s="56"/>
      <c r="I28" s="49" t="str">
        <f>IF(ISBLANK(H28)," ",VLOOKUP($H28,TÜMOKUL!A$1:H$120,2,0))</f>
        <v xml:space="preserve"> </v>
      </c>
      <c r="J28" s="50" t="str">
        <f>IF(ISBLANK(H28)," ",VLOOKUP($H28,TÜMOKUL!A$1:H$120,7,0))</f>
        <v xml:space="preserve"> </v>
      </c>
    </row>
    <row r="29" spans="1:10" s="44" customFormat="1" ht="11.1" customHeight="1" x14ac:dyDescent="0.25">
      <c r="A29" s="196" t="s">
        <v>50</v>
      </c>
      <c r="B29" s="41">
        <v>0.70833333333333337</v>
      </c>
      <c r="C29" s="54" t="s">
        <v>95</v>
      </c>
      <c r="D29" s="42" t="str">
        <f>IF(ISBLANK(C29)," ",VLOOKUP($C29,TÜMOKUL!A$1:H$120,2,0))</f>
        <v>Sigortacılık Branşları ve Teknikleri</v>
      </c>
      <c r="E29" s="42" t="str">
        <f>IF(ISBLANK(C29)," ",VLOOKUP($C29,TÜMOKUL!A$1:H$120,7,0))</f>
        <v>Öğr. Gör. Elif ATAMAN</v>
      </c>
      <c r="F29" s="199" t="s">
        <v>50</v>
      </c>
      <c r="G29" s="41">
        <v>0.70833333333333337</v>
      </c>
      <c r="H29" s="54"/>
      <c r="I29" s="42" t="str">
        <f>IF(ISBLANK(H29)," ",VLOOKUP($H29,TÜMOKUL!A$1:H$120,2,0))</f>
        <v xml:space="preserve"> </v>
      </c>
      <c r="J29" s="43" t="str">
        <f>IF(ISBLANK(H29)," ",VLOOKUP($H29,TÜMOKUL!A$1:H$120,7,0))</f>
        <v xml:space="preserve"> </v>
      </c>
    </row>
    <row r="30" spans="1:10" s="44" customFormat="1" ht="11.1" customHeight="1" x14ac:dyDescent="0.25">
      <c r="A30" s="197"/>
      <c r="B30" s="45">
        <v>0.75</v>
      </c>
      <c r="C30" s="55" t="s">
        <v>95</v>
      </c>
      <c r="D30" s="46" t="str">
        <f>IF(ISBLANK(C30)," ",VLOOKUP($C30,TÜMOKUL!A$1:H$120,2,0))</f>
        <v>Sigortacılık Branşları ve Teknikleri</v>
      </c>
      <c r="E30" s="46" t="str">
        <f>IF(ISBLANK(C30)," ",VLOOKUP($C30,TÜMOKUL!A$1:H$120,7,0))</f>
        <v>Öğr. Gör. Elif ATAMAN</v>
      </c>
      <c r="F30" s="200"/>
      <c r="G30" s="45">
        <v>0.75</v>
      </c>
      <c r="H30" s="55"/>
      <c r="I30" s="46" t="str">
        <f>IF(ISBLANK(H30)," ",VLOOKUP($H30,TÜMOKUL!A$1:H$120,2,0))</f>
        <v xml:space="preserve"> </v>
      </c>
      <c r="J30" s="47" t="str">
        <f>IF(ISBLANK(H30)," ",VLOOKUP($H30,TÜMOKUL!A$1:H$120,7,0))</f>
        <v xml:space="preserve"> </v>
      </c>
    </row>
    <row r="31" spans="1:10" s="44" customFormat="1" ht="11.1" customHeight="1" x14ac:dyDescent="0.25">
      <c r="A31" s="197"/>
      <c r="B31" s="45">
        <v>0.79166666666666663</v>
      </c>
      <c r="C31" s="55" t="s">
        <v>95</v>
      </c>
      <c r="D31" s="46" t="str">
        <f>IF(ISBLANK(C31)," ",VLOOKUP($C31,TÜMOKUL!A$1:H$120,2,0))</f>
        <v>Sigortacılık Branşları ve Teknikleri</v>
      </c>
      <c r="E31" s="46" t="str">
        <f>IF(ISBLANK(C31)," ",VLOOKUP($C31,TÜMOKUL!A$1:H$120,7,0))</f>
        <v>Öğr. Gör. Elif ATAMAN</v>
      </c>
      <c r="F31" s="200"/>
      <c r="G31" s="45">
        <v>0.79166666666666663</v>
      </c>
      <c r="H31" s="55"/>
      <c r="I31" s="46" t="str">
        <f>IF(ISBLANK(H31)," ",VLOOKUP($H31,TÜMOKUL!A$1:H$120,2,0))</f>
        <v xml:space="preserve"> </v>
      </c>
      <c r="J31" s="47" t="str">
        <f>IF(ISBLANK(H31)," ",VLOOKUP($H31,TÜMOKUL!A$1:H$120,7,0))</f>
        <v xml:space="preserve"> </v>
      </c>
    </row>
    <row r="32" spans="1:10" s="44" customFormat="1" ht="11.1" customHeight="1" x14ac:dyDescent="0.25">
      <c r="A32" s="197"/>
      <c r="B32" s="45">
        <v>0.83333333333333337</v>
      </c>
      <c r="C32" s="55"/>
      <c r="D32" s="46" t="str">
        <f>IF(ISBLANK(C32)," ",VLOOKUP($C32,TÜMOKUL!A$1:H$120,2,0))</f>
        <v xml:space="preserve"> </v>
      </c>
      <c r="E32" s="46" t="str">
        <f>IF(ISBLANK(C32)," ",VLOOKUP($C32,TÜMOKUL!A$1:H$120,7,0))</f>
        <v xml:space="preserve"> </v>
      </c>
      <c r="F32" s="200"/>
      <c r="G32" s="45">
        <v>0.83333333333333337</v>
      </c>
      <c r="H32" s="55"/>
      <c r="I32" s="46" t="str">
        <f>IF(ISBLANK(H32)," ",VLOOKUP($H32,TÜMOKUL!A$1:H$120,2,0))</f>
        <v xml:space="preserve"> </v>
      </c>
      <c r="J32" s="47" t="str">
        <f>IF(ISBLANK(H32)," ",VLOOKUP($H32,TÜMOKUL!A$1:H$120,7,0))</f>
        <v xml:space="preserve"> </v>
      </c>
    </row>
    <row r="33" spans="1:10" s="44" customFormat="1" ht="11.1" customHeight="1" x14ac:dyDescent="0.25">
      <c r="A33" s="197"/>
      <c r="B33" s="45">
        <v>0.875</v>
      </c>
      <c r="C33" s="55"/>
      <c r="D33" s="46" t="str">
        <f>IF(ISBLANK(C33)," ",VLOOKUP($C33,TÜMOKUL!A$1:H$120,2,0))</f>
        <v xml:space="preserve"> </v>
      </c>
      <c r="E33" s="46" t="str">
        <f>IF(ISBLANK(C33)," ",VLOOKUP($C33,TÜMOKUL!A$1:H$120,7,0))</f>
        <v xml:space="preserve"> </v>
      </c>
      <c r="F33" s="200"/>
      <c r="G33" s="45">
        <v>0.875</v>
      </c>
      <c r="H33" s="55"/>
      <c r="I33" s="46" t="str">
        <f>IF(ISBLANK(H33)," ",VLOOKUP($H33,TÜMOKUL!A$1:H$120,2,0))</f>
        <v xml:space="preserve"> </v>
      </c>
      <c r="J33" s="47" t="str">
        <f>IF(ISBLANK(H33)," ",VLOOKUP($H33,TÜMOKUL!A$1:H$120,7,0))</f>
        <v xml:space="preserve"> </v>
      </c>
    </row>
    <row r="34" spans="1:10" s="44" customFormat="1" ht="11.1" customHeight="1" thickBot="1" x14ac:dyDescent="0.3">
      <c r="A34" s="198"/>
      <c r="B34" s="48">
        <v>0.91666666666666663</v>
      </c>
      <c r="C34" s="56"/>
      <c r="D34" s="49" t="str">
        <f>IF(ISBLANK(C34)," ",VLOOKUP($C34,TÜMOKUL!A$1:H$120,2,0))</f>
        <v xml:space="preserve"> </v>
      </c>
      <c r="E34" s="49" t="str">
        <f>IF(ISBLANK(C34)," ",VLOOKUP($C34,TÜMOKUL!A$1:H$120,7,0))</f>
        <v xml:space="preserve"> </v>
      </c>
      <c r="F34" s="201"/>
      <c r="G34" s="48">
        <v>0.91666666666666663</v>
      </c>
      <c r="H34" s="56"/>
      <c r="I34" s="49" t="str">
        <f>IF(ISBLANK(H34)," ",VLOOKUP($H34,TÜMOKUL!A$1:H$120,2,0))</f>
        <v xml:space="preserve"> </v>
      </c>
      <c r="J34" s="50" t="str">
        <f>IF(ISBLANK(H34)," ",VLOOKUP($H34,TÜMOKUL!A$1:H$120,7,0))</f>
        <v xml:space="preserve"> </v>
      </c>
    </row>
    <row r="36" spans="1:10" x14ac:dyDescent="0.25">
      <c r="H36" s="204" t="s">
        <v>223</v>
      </c>
      <c r="I36" s="204"/>
      <c r="J36" s="204"/>
    </row>
    <row r="37" spans="1:10" x14ac:dyDescent="0.25">
      <c r="H37" s="204" t="s">
        <v>233</v>
      </c>
      <c r="I37" s="204"/>
      <c r="J37" s="204"/>
    </row>
  </sheetData>
  <mergeCells count="13">
    <mergeCell ref="H36:J36"/>
    <mergeCell ref="H37:J37"/>
    <mergeCell ref="A23:A28"/>
    <mergeCell ref="F23:F28"/>
    <mergeCell ref="A29:A34"/>
    <mergeCell ref="F29:F34"/>
    <mergeCell ref="A17:A22"/>
    <mergeCell ref="F17:F22"/>
    <mergeCell ref="A2:J2"/>
    <mergeCell ref="A5:A10"/>
    <mergeCell ref="F5:F10"/>
    <mergeCell ref="A11:A16"/>
    <mergeCell ref="F11:F16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3" zoomScale="120" zoomScaleNormal="120" workbookViewId="0">
      <selection activeCell="L26" sqref="L26"/>
    </sheetView>
  </sheetViews>
  <sheetFormatPr defaultRowHeight="15" x14ac:dyDescent="0.25"/>
  <cols>
    <col min="1" max="1" width="2" style="51" customWidth="1"/>
    <col min="2" max="2" width="5.140625" style="52" customWidth="1"/>
    <col min="3" max="3" width="6.140625" style="53" customWidth="1"/>
    <col min="4" max="4" width="19.42578125" style="53" customWidth="1"/>
    <col min="5" max="5" width="29.28515625" style="53" customWidth="1"/>
    <col min="6" max="6" width="1.7109375" style="53" customWidth="1"/>
    <col min="7" max="7" width="4.7109375" style="53" customWidth="1"/>
    <col min="8" max="8" width="6" style="53" customWidth="1"/>
    <col min="9" max="9" width="27.5703125" style="53" customWidth="1"/>
    <col min="10" max="10" width="25.140625" style="53" customWidth="1"/>
    <col min="11" max="16384" width="9.140625" style="53"/>
  </cols>
  <sheetData>
    <row r="1" spans="1:10" s="39" customFormat="1" ht="50.25" customHeight="1" thickBot="1" x14ac:dyDescent="0.25">
      <c r="A1" s="205" t="s">
        <v>205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s="40" customFormat="1" ht="11.1" customHeight="1" thickBot="1" x14ac:dyDescent="0.3">
      <c r="A2" s="131"/>
      <c r="B2" s="132" t="s">
        <v>51</v>
      </c>
      <c r="C2" s="132" t="s">
        <v>44</v>
      </c>
      <c r="D2" s="132" t="s">
        <v>45</v>
      </c>
      <c r="E2" s="132" t="s">
        <v>43</v>
      </c>
      <c r="F2" s="133"/>
      <c r="G2" s="132" t="str">
        <f>Bankacılık!C3</f>
        <v>BAN130</v>
      </c>
      <c r="H2" s="132" t="s">
        <v>44</v>
      </c>
      <c r="I2" s="132" t="s">
        <v>45</v>
      </c>
      <c r="J2" s="134" t="s">
        <v>43</v>
      </c>
    </row>
    <row r="3" spans="1:10" s="44" customFormat="1" ht="11.1" customHeight="1" x14ac:dyDescent="0.25">
      <c r="A3" s="196" t="s">
        <v>46</v>
      </c>
      <c r="B3" s="41">
        <v>0.375</v>
      </c>
      <c r="C3" s="54"/>
      <c r="D3" s="42" t="str">
        <f>IF(ISBLANK(C3)," ",VLOOKUP($C3,TÜMOKUL!A$1:H$100,2,0))</f>
        <v xml:space="preserve"> </v>
      </c>
      <c r="E3" s="42" t="str">
        <f>IF(ISBLANK(C3)," ",VLOOKUP($C3,TÜMOKUL!A$1:H$100,7,0))</f>
        <v xml:space="preserve"> </v>
      </c>
      <c r="F3" s="199" t="s">
        <v>46</v>
      </c>
      <c r="G3" s="41">
        <v>0.375</v>
      </c>
      <c r="H3" s="54"/>
      <c r="I3" s="42" t="str">
        <f>IF(ISBLANK(H3)," ",VLOOKUP($H3,TÜMOKUL!A$1:H$100,2,0))</f>
        <v xml:space="preserve"> </v>
      </c>
      <c r="J3" s="43" t="str">
        <f>IF(ISBLANK(H3)," ",VLOOKUP($H3,TÜMOKUL!A$1:H$100,7,0))</f>
        <v xml:space="preserve"> </v>
      </c>
    </row>
    <row r="4" spans="1:10" s="44" customFormat="1" ht="11.1" customHeight="1" x14ac:dyDescent="0.25">
      <c r="A4" s="197"/>
      <c r="B4" s="45">
        <v>0.41666666666666669</v>
      </c>
      <c r="C4" s="55"/>
      <c r="D4" s="46" t="str">
        <f>IF(ISBLANK(C4)," ",VLOOKUP($C4,TÜMOKUL!A$1:H$100,2,0))</f>
        <v xml:space="preserve"> </v>
      </c>
      <c r="E4" s="46" t="str">
        <f>IF(ISBLANK(C4)," ",VLOOKUP($C4,TÜMOKUL!A$1:H$100,7,0))</f>
        <v xml:space="preserve"> </v>
      </c>
      <c r="F4" s="200"/>
      <c r="G4" s="45">
        <v>0.41666666666666669</v>
      </c>
      <c r="H4" s="55" t="s">
        <v>119</v>
      </c>
      <c r="I4" s="46" t="str">
        <f>IF(ISBLANK(H4)," ",VLOOKUP($H4,TÜMOKUL!A$1:H$100,2,0))</f>
        <v>İşletmelerde Sosyal Güvenlik Uygulamaları</v>
      </c>
      <c r="J4" s="47" t="str">
        <f>IF(ISBLANK(H4)," ",VLOOKUP($H4,TÜMOKUL!A$1:H$100,7,0))</f>
        <v>Öğr. Gör. Turgay YAVUZARSLAN</v>
      </c>
    </row>
    <row r="5" spans="1:10" s="44" customFormat="1" ht="11.1" customHeight="1" x14ac:dyDescent="0.25">
      <c r="A5" s="197"/>
      <c r="B5" s="45">
        <v>0.45833333333333331</v>
      </c>
      <c r="C5" s="55"/>
      <c r="D5" s="46" t="str">
        <f>IF(ISBLANK(C5)," ",VLOOKUP($C5,TÜMOKUL!A$1:H$100,2,0))</f>
        <v xml:space="preserve"> </v>
      </c>
      <c r="E5" s="46" t="str">
        <f>IF(ISBLANK(C5)," ",VLOOKUP($C5,TÜMOKUL!A$1:H$100,7,0))</f>
        <v xml:space="preserve"> </v>
      </c>
      <c r="F5" s="200"/>
      <c r="G5" s="45">
        <v>0.45833333333333331</v>
      </c>
      <c r="H5" s="55" t="s">
        <v>119</v>
      </c>
      <c r="I5" s="46" t="str">
        <f>IF(ISBLANK(H5)," ",VLOOKUP($H5,TÜMOKUL!A$1:H$100,2,0))</f>
        <v>İşletmelerde Sosyal Güvenlik Uygulamaları</v>
      </c>
      <c r="J5" s="47" t="str">
        <f>IF(ISBLANK(H5)," ",VLOOKUP($H5,TÜMOKUL!A$1:H$100,7,0))</f>
        <v>Öğr. Gör. Turgay YAVUZARSLAN</v>
      </c>
    </row>
    <row r="6" spans="1:10" s="44" customFormat="1" ht="4.5" customHeight="1" x14ac:dyDescent="0.25">
      <c r="A6" s="197"/>
      <c r="B6" s="45">
        <v>0.5</v>
      </c>
      <c r="C6" s="144"/>
      <c r="D6" s="145" t="str">
        <f>IF(ISBLANK(C6)," ",VLOOKUP($C6,TÜMOKUL!A$1:H$100,2,0))</f>
        <v xml:space="preserve"> </v>
      </c>
      <c r="E6" s="145" t="str">
        <f>IF(ISBLANK(C6)," ",VLOOKUP($C6,TÜMOKUL!A$1:H$100,7,0))</f>
        <v xml:space="preserve"> </v>
      </c>
      <c r="F6" s="200"/>
      <c r="G6" s="45">
        <v>0.5</v>
      </c>
      <c r="H6" s="144"/>
      <c r="I6" s="145" t="str">
        <f>IF(ISBLANK(H6)," ",VLOOKUP($H6,TÜMOKUL!A$1:H$100,2,0))</f>
        <v xml:space="preserve"> </v>
      </c>
      <c r="J6" s="146" t="str">
        <f>IF(ISBLANK(H6)," ",VLOOKUP($H6,TÜMOKUL!A$1:H$100,7,0))</f>
        <v xml:space="preserve"> </v>
      </c>
    </row>
    <row r="7" spans="1:10" s="44" customFormat="1" ht="11.1" customHeight="1" x14ac:dyDescent="0.25">
      <c r="A7" s="197"/>
      <c r="B7" s="45">
        <v>0.54166666666666663</v>
      </c>
      <c r="C7" s="55" t="s">
        <v>112</v>
      </c>
      <c r="D7" s="46" t="str">
        <f>IF(ISBLANK(C7)," ",VLOOKUP($C7,TÜMOKUL!A$1:H$100,2,0))</f>
        <v>Genel Muhasebe II</v>
      </c>
      <c r="E7" s="46" t="str">
        <f>IF(ISBLANK(C7)," ",VLOOKUP($C7,TÜMOKUL!A$1:H$100,7,0))</f>
        <v>Öğr. Gör. Turgay YAVUZARSLAN</v>
      </c>
      <c r="F7" s="200"/>
      <c r="G7" s="45">
        <v>0.54166666666666663</v>
      </c>
      <c r="H7" s="55"/>
      <c r="I7" s="46" t="str">
        <f>IF(ISBLANK(H7)," ",VLOOKUP($H7,TÜMOKUL!A$1:H$100,2,0))</f>
        <v xml:space="preserve"> </v>
      </c>
      <c r="J7" s="47" t="str">
        <f>IF(ISBLANK(H7)," ",VLOOKUP($H7,TÜMOKUL!A$1:H$100,7,0))</f>
        <v xml:space="preserve"> </v>
      </c>
    </row>
    <row r="8" spans="1:10" s="44" customFormat="1" ht="11.1" customHeight="1" x14ac:dyDescent="0.25">
      <c r="A8" s="197"/>
      <c r="B8" s="45">
        <v>0.58333333333333337</v>
      </c>
      <c r="C8" s="55" t="s">
        <v>112</v>
      </c>
      <c r="D8" s="46" t="str">
        <f>IF(ISBLANK(C8)," ",VLOOKUP($C8,TÜMOKUL!A$1:H$100,2,0))</f>
        <v>Genel Muhasebe II</v>
      </c>
      <c r="E8" s="46" t="str">
        <f>IF(ISBLANK(C8)," ",VLOOKUP($C8,TÜMOKUL!A$1:H$100,7,0))</f>
        <v>Öğr. Gör. Turgay YAVUZARSLAN</v>
      </c>
      <c r="F8" s="200"/>
      <c r="G8" s="45">
        <v>0.58333333333333337</v>
      </c>
      <c r="H8" s="55"/>
      <c r="I8" s="46" t="str">
        <f>IF(ISBLANK(H8)," ",VLOOKUP($H8,TÜMOKUL!A$1:H$100,2,0))</f>
        <v xml:space="preserve"> </v>
      </c>
      <c r="J8" s="47" t="str">
        <f>IF(ISBLANK(H8)," ",VLOOKUP($H8,TÜMOKUL!A$1:H$100,7,0))</f>
        <v xml:space="preserve"> </v>
      </c>
    </row>
    <row r="9" spans="1:10" s="44" customFormat="1" ht="11.1" customHeight="1" x14ac:dyDescent="0.25">
      <c r="A9" s="197"/>
      <c r="B9" s="45">
        <v>0.625</v>
      </c>
      <c r="C9" s="55" t="s">
        <v>112</v>
      </c>
      <c r="D9" s="46" t="str">
        <f>IF(ISBLANK(C9)," ",VLOOKUP($C9,TÜMOKUL!A$1:H$100,2,0))</f>
        <v>Genel Muhasebe II</v>
      </c>
      <c r="E9" s="46" t="str">
        <f>IF(ISBLANK(C9)," ",VLOOKUP($C9,TÜMOKUL!A$1:H$100,7,0))</f>
        <v>Öğr. Gör. Turgay YAVUZARSLAN</v>
      </c>
      <c r="F9" s="200"/>
      <c r="G9" s="45">
        <v>0.625</v>
      </c>
      <c r="H9" s="55"/>
      <c r="I9" s="46"/>
      <c r="J9" s="47"/>
    </row>
    <row r="10" spans="1:10" s="44" customFormat="1" ht="11.1" customHeight="1" thickBot="1" x14ac:dyDescent="0.3">
      <c r="A10" s="198"/>
      <c r="B10" s="48">
        <v>0.66666666666666663</v>
      </c>
      <c r="C10" s="55" t="s">
        <v>112</v>
      </c>
      <c r="D10" s="49" t="str">
        <f>IF(ISBLANK(C10)," ",VLOOKUP($C10,TÜMOKUL!A$1:H$100,2,0))</f>
        <v>Genel Muhasebe II</v>
      </c>
      <c r="E10" s="49" t="str">
        <f>IF(ISBLANK(C10)," ",VLOOKUP($C10,TÜMOKUL!A$1:H$100,7,0))</f>
        <v>Öğr. Gör. Turgay YAVUZARSLAN</v>
      </c>
      <c r="F10" s="201"/>
      <c r="G10" s="48">
        <v>0.66666666666666663</v>
      </c>
      <c r="H10" s="56"/>
      <c r="I10" s="49"/>
      <c r="J10" s="50"/>
    </row>
    <row r="11" spans="1:10" s="44" customFormat="1" ht="11.1" customHeight="1" x14ac:dyDescent="0.25">
      <c r="A11" s="196" t="s">
        <v>47</v>
      </c>
      <c r="B11" s="41">
        <v>0.375</v>
      </c>
      <c r="C11" s="54"/>
      <c r="D11" s="42" t="str">
        <f>IF(ISBLANK(C11)," ",VLOOKUP($C11,TÜMOKUL!A$1:H$100,2,0))</f>
        <v xml:space="preserve"> </v>
      </c>
      <c r="E11" s="42" t="str">
        <f>IF(ISBLANK(C11)," ",VLOOKUP($C11,TÜMOKUL!A$1:H$100,7,0))</f>
        <v xml:space="preserve"> </v>
      </c>
      <c r="F11" s="199" t="s">
        <v>47</v>
      </c>
      <c r="G11" s="41">
        <v>0.375</v>
      </c>
      <c r="H11" s="139" t="s">
        <v>123</v>
      </c>
      <c r="I11" s="42" t="str">
        <f>IF(ISBLANK(H11)," ",VLOOKUP($H11,TÜMOKUL!A$1:H$100,2,0))</f>
        <v>SGK Veri Giriş Uygulamaları</v>
      </c>
      <c r="J11" s="43" t="str">
        <f>IF(ISBLANK(H11)," ",VLOOKUP($H11,TÜMOKUL!A$1:H$100,7,0))</f>
        <v>Öğr. Gör. Mustafa SOLMAZ</v>
      </c>
    </row>
    <row r="12" spans="1:10" s="44" customFormat="1" ht="11.1" customHeight="1" x14ac:dyDescent="0.25">
      <c r="A12" s="197"/>
      <c r="B12" s="45">
        <v>0.41666666666666669</v>
      </c>
      <c r="C12" s="55" t="s">
        <v>116</v>
      </c>
      <c r="D12" s="46" t="str">
        <f>IF(ISBLANK(C12)," ",VLOOKUP($C12,TÜMOKUL!A$1:H$100,2,0))</f>
        <v>Ticari Matematik</v>
      </c>
      <c r="E12" s="46" t="str">
        <f>IF(ISBLANK(C12)," ",VLOOKUP($C12,TÜMOKUL!A$1:H$100,7,0))</f>
        <v>Dr.Öğr. Üyesi Evren ERGÜN</v>
      </c>
      <c r="F12" s="200"/>
      <c r="G12" s="45">
        <v>0.41666666666666669</v>
      </c>
      <c r="H12" s="55" t="s">
        <v>123</v>
      </c>
      <c r="I12" s="46" t="str">
        <f>IF(ISBLANK(H12)," ",VLOOKUP($H12,TÜMOKUL!A$1:H$100,2,0))</f>
        <v>SGK Veri Giriş Uygulamaları</v>
      </c>
      <c r="J12" s="47" t="str">
        <f>IF(ISBLANK(H12)," ",VLOOKUP($H12,TÜMOKUL!A$1:H$100,7,0))</f>
        <v>Öğr. Gör. Mustafa SOLMAZ</v>
      </c>
    </row>
    <row r="13" spans="1:10" s="44" customFormat="1" ht="11.1" customHeight="1" x14ac:dyDescent="0.25">
      <c r="A13" s="197"/>
      <c r="B13" s="45">
        <v>0.45833333333333331</v>
      </c>
      <c r="C13" s="55" t="s">
        <v>116</v>
      </c>
      <c r="D13" s="46" t="str">
        <f>IF(ISBLANK(C13)," ",VLOOKUP($C13,TÜMOKUL!A$1:H$100,2,0))</f>
        <v>Ticari Matematik</v>
      </c>
      <c r="E13" s="46" t="str">
        <f>IF(ISBLANK(C13)," ",VLOOKUP($C13,TÜMOKUL!A$1:H$100,7,0))</f>
        <v>Dr.Öğr. Üyesi Evren ERGÜN</v>
      </c>
      <c r="F13" s="200"/>
      <c r="G13" s="45">
        <v>0.45833333333333331</v>
      </c>
      <c r="H13" s="136" t="s">
        <v>123</v>
      </c>
      <c r="I13" s="46" t="str">
        <f>IF(ISBLANK(H13)," ",VLOOKUP($H13,TÜMOKUL!A$1:H$100,2,0))</f>
        <v>SGK Veri Giriş Uygulamaları</v>
      </c>
      <c r="J13" s="47" t="str">
        <f>IF(ISBLANK(H13)," ",VLOOKUP($H13,TÜMOKUL!A$1:H$100,7,0))</f>
        <v>Öğr. Gör. Mustafa SOLMAZ</v>
      </c>
    </row>
    <row r="14" spans="1:10" s="44" customFormat="1" ht="4.5" customHeight="1" x14ac:dyDescent="0.25">
      <c r="A14" s="197"/>
      <c r="B14" s="143">
        <v>0.5</v>
      </c>
      <c r="C14" s="144"/>
      <c r="D14" s="145" t="str">
        <f>IF(ISBLANK(C14)," ",VLOOKUP($C14,TÜMOKUL!A$1:H$100,2,0))</f>
        <v xml:space="preserve"> </v>
      </c>
      <c r="E14" s="145" t="str">
        <f>IF(ISBLANK(C14)," ",VLOOKUP($C14,TÜMOKUL!A$1:H$100,7,0))</f>
        <v xml:space="preserve"> </v>
      </c>
      <c r="F14" s="200"/>
      <c r="G14" s="45">
        <v>0.5</v>
      </c>
      <c r="H14" s="144"/>
      <c r="I14" s="145" t="str">
        <f>IF(ISBLANK(H14)," ",VLOOKUP($H14,TÜMOKUL!A$1:H$100,2,0))</f>
        <v xml:space="preserve"> </v>
      </c>
      <c r="J14" s="146" t="str">
        <f>IF(ISBLANK(H14)," ",VLOOKUP($H14,TÜMOKUL!A$1:H$100,7,0))</f>
        <v xml:space="preserve"> </v>
      </c>
    </row>
    <row r="15" spans="1:10" s="44" customFormat="1" ht="11.1" customHeight="1" x14ac:dyDescent="0.25">
      <c r="A15" s="197"/>
      <c r="B15" s="45">
        <v>0.54166666666666663</v>
      </c>
      <c r="C15" s="55"/>
      <c r="D15" s="46" t="str">
        <f>IF(ISBLANK(C15)," ",VLOOKUP($C15,TÜMOKUL!A$1:H$100,2,0))</f>
        <v xml:space="preserve"> </v>
      </c>
      <c r="E15" s="46" t="str">
        <f>IF(ISBLANK(C15)," ",VLOOKUP($C15,TÜMOKUL!A$1:H$100,7,0))</f>
        <v xml:space="preserve"> </v>
      </c>
      <c r="F15" s="200"/>
      <c r="G15" s="45">
        <v>0.54166666666666663</v>
      </c>
      <c r="H15" s="55" t="s">
        <v>121</v>
      </c>
      <c r="I15" s="46" t="str">
        <f>IF(ISBLANK(H15)," ",VLOOKUP($H15,TÜMOKUL!A$1:H$100,2,0))</f>
        <v>Girişimcilik</v>
      </c>
      <c r="J15" s="47" t="str">
        <f>IF(ISBLANK(H15)," ",VLOOKUP($H15,TÜMOKUL!A$1:H$100,7,0))</f>
        <v>Öğr. Gör. Mürsel KAN</v>
      </c>
    </row>
    <row r="16" spans="1:10" s="44" customFormat="1" ht="11.1" customHeight="1" x14ac:dyDescent="0.25">
      <c r="A16" s="197"/>
      <c r="B16" s="45">
        <v>0.58333333333333337</v>
      </c>
      <c r="C16" s="55"/>
      <c r="D16" s="46" t="str">
        <f>IF(ISBLANK(C16)," ",VLOOKUP($C16,TÜMOKUL!A$1:H$100,2,0))</f>
        <v xml:space="preserve"> </v>
      </c>
      <c r="E16" s="46" t="str">
        <f>IF(ISBLANK(C16)," ",VLOOKUP($C16,TÜMOKUL!A$1:H$100,7,0))</f>
        <v xml:space="preserve"> </v>
      </c>
      <c r="F16" s="200"/>
      <c r="G16" s="45">
        <v>0.58333333333333337</v>
      </c>
      <c r="H16" s="55" t="s">
        <v>121</v>
      </c>
      <c r="I16" s="46" t="str">
        <f>IF(ISBLANK(H16)," ",VLOOKUP($H16,TÜMOKUL!A$1:H$100,2,0))</f>
        <v>Girişimcilik</v>
      </c>
      <c r="J16" s="47" t="str">
        <f>IF(ISBLANK(H16)," ",VLOOKUP($H16,TÜMOKUL!A$1:H$100,7,0))</f>
        <v>Öğr. Gör. Mürsel KAN</v>
      </c>
    </row>
    <row r="17" spans="1:10" s="44" customFormat="1" ht="11.1" customHeight="1" x14ac:dyDescent="0.25">
      <c r="A17" s="197"/>
      <c r="B17" s="45">
        <v>0.625</v>
      </c>
      <c r="C17" s="55"/>
      <c r="D17" s="46" t="str">
        <f>IF(ISBLANK(C17)," ",VLOOKUP($C17,TÜMOKUL!A$1:H$100,2,0))</f>
        <v xml:space="preserve"> </v>
      </c>
      <c r="E17" s="46" t="str">
        <f>IF(ISBLANK(C17)," ",VLOOKUP($C17,TÜMOKUL!A$1:H$100,7,0))</f>
        <v xml:space="preserve"> </v>
      </c>
      <c r="F17" s="200"/>
      <c r="G17" s="45">
        <v>0.625</v>
      </c>
      <c r="H17" s="55" t="s">
        <v>117</v>
      </c>
      <c r="I17" s="46" t="str">
        <f>IF(ISBLANK(H17)," ",VLOOKUP($H17,TÜMOKUL!A$1:H$100,2,0))</f>
        <v>Sosyal Güvenlik Hukuku II</v>
      </c>
      <c r="J17" s="47" t="str">
        <f>IF(ISBLANK(H17)," ",VLOOKUP($H17,TÜMOKUL!A$1:H$100,7,0))</f>
        <v>Öğr. Gör. Mustafa SOLMAZ</v>
      </c>
    </row>
    <row r="18" spans="1:10" s="44" customFormat="1" ht="11.1" customHeight="1" thickBot="1" x14ac:dyDescent="0.3">
      <c r="A18" s="198"/>
      <c r="B18" s="48">
        <v>0.66666666666666663</v>
      </c>
      <c r="C18" s="56"/>
      <c r="D18" s="49" t="str">
        <f>IF(ISBLANK(C18)," ",VLOOKUP($C18,TÜMOKUL!A$1:H$100,2,0))</f>
        <v xml:space="preserve"> </v>
      </c>
      <c r="E18" s="49" t="str">
        <f>IF(ISBLANK(C18)," ",VLOOKUP($C18,TÜMOKUL!A$1:H$100,7,0))</f>
        <v xml:space="preserve"> </v>
      </c>
      <c r="F18" s="201"/>
      <c r="G18" s="48">
        <v>0.66666666666666663</v>
      </c>
      <c r="H18" s="55" t="s">
        <v>117</v>
      </c>
      <c r="I18" s="49" t="str">
        <f>IF(ISBLANK(H18)," ",VLOOKUP($H18,TÜMOKUL!A$1:H$100,2,0))</f>
        <v>Sosyal Güvenlik Hukuku II</v>
      </c>
      <c r="J18" s="50" t="str">
        <f>IF(ISBLANK(H18)," ",VLOOKUP($H18,TÜMOKUL!A$1:H$100,7,0))</f>
        <v>Öğr. Gör. Mustafa SOLMAZ</v>
      </c>
    </row>
    <row r="19" spans="1:10" s="44" customFormat="1" ht="11.1" customHeight="1" x14ac:dyDescent="0.25">
      <c r="A19" s="196" t="s">
        <v>48</v>
      </c>
      <c r="B19" s="41">
        <v>0.375</v>
      </c>
      <c r="C19" s="139"/>
      <c r="D19" s="42" t="str">
        <f>IF(ISBLANK(C19)," ",VLOOKUP($C19,TÜMOKUL!A$1:H$100,2,0))</f>
        <v xml:space="preserve"> </v>
      </c>
      <c r="E19" s="42" t="str">
        <f>IF(ISBLANK(C19)," ",VLOOKUP($C19,TÜMOKUL!A$1:H$100,7,0))</f>
        <v xml:space="preserve"> </v>
      </c>
      <c r="F19" s="199" t="s">
        <v>48</v>
      </c>
      <c r="G19" s="41">
        <v>0.375</v>
      </c>
      <c r="H19" s="54" t="s">
        <v>126</v>
      </c>
      <c r="I19" s="42" t="str">
        <f>IF(ISBLANK(H19)," ",VLOOKUP($H19,TÜMOKUL!A$1:H$100,2,0))</f>
        <v>Muhasebe Denetimi</v>
      </c>
      <c r="J19" s="43" t="str">
        <f>IF(ISBLANK(H19)," ",VLOOKUP($H19,TÜMOKUL!A$1:H$100,7,0))</f>
        <v>Öğr. Gör. Ömer YILMAZ</v>
      </c>
    </row>
    <row r="20" spans="1:10" s="44" customFormat="1" ht="11.1" customHeight="1" x14ac:dyDescent="0.25">
      <c r="A20" s="197"/>
      <c r="B20" s="45">
        <v>0.41666666666666669</v>
      </c>
      <c r="C20" s="55" t="s">
        <v>115</v>
      </c>
      <c r="D20" s="46" t="str">
        <f>IF(ISBLANK(C20)," ",VLOOKUP($C20,TÜMOKUL!A$1:H$100,2,0))</f>
        <v>Ofis Programları II</v>
      </c>
      <c r="E20" s="46" t="str">
        <f>IF(ISBLANK(C20)," ",VLOOKUP($C20,TÜMOKUL!A$1:H$100,7,0))</f>
        <v>Öğr. Gör. Serkan VARAN</v>
      </c>
      <c r="F20" s="200"/>
      <c r="G20" s="45">
        <v>0.41666666666666669</v>
      </c>
      <c r="H20" s="55" t="s">
        <v>126</v>
      </c>
      <c r="I20" s="46" t="str">
        <f>IF(ISBLANK(H20)," ",VLOOKUP($H20,TÜMOKUL!A$1:H$100,2,0))</f>
        <v>Muhasebe Denetimi</v>
      </c>
      <c r="J20" s="47" t="str">
        <f>IF(ISBLANK(H20)," ",VLOOKUP($H20,TÜMOKUL!A$1:H$100,7,0))</f>
        <v>Öğr. Gör. Ömer YILMAZ</v>
      </c>
    </row>
    <row r="21" spans="1:10" s="44" customFormat="1" ht="11.1" customHeight="1" x14ac:dyDescent="0.25">
      <c r="A21" s="197"/>
      <c r="B21" s="45">
        <v>0.45833333333333331</v>
      </c>
      <c r="C21" s="136" t="s">
        <v>115</v>
      </c>
      <c r="D21" s="46" t="str">
        <f>IF(ISBLANK(C21)," ",VLOOKUP($C21,TÜMOKUL!A$1:H$100,2,0))</f>
        <v>Ofis Programları II</v>
      </c>
      <c r="E21" s="46" t="str">
        <f>IF(ISBLANK(C21)," ",VLOOKUP($C21,TÜMOKUL!A$1:H$100,7,0))</f>
        <v>Öğr. Gör. Serkan VARAN</v>
      </c>
      <c r="F21" s="200"/>
      <c r="G21" s="45">
        <v>0.45833333333333331</v>
      </c>
      <c r="H21" s="55" t="s">
        <v>126</v>
      </c>
      <c r="I21" s="46" t="str">
        <f>IF(ISBLANK(H21)," ",VLOOKUP($H21,TÜMOKUL!A$1:H$100,2,0))</f>
        <v>Muhasebe Denetimi</v>
      </c>
      <c r="J21" s="47" t="str">
        <f>IF(ISBLANK(H21)," ",VLOOKUP($H21,TÜMOKUL!A$1:H$100,7,0))</f>
        <v>Öğr. Gör. Ömer YILMAZ</v>
      </c>
    </row>
    <row r="22" spans="1:10" s="44" customFormat="1" ht="5.25" customHeight="1" x14ac:dyDescent="0.25">
      <c r="A22" s="197"/>
      <c r="B22" s="45">
        <v>0.5</v>
      </c>
      <c r="C22" s="144"/>
      <c r="D22" s="145" t="str">
        <f>IF(ISBLANK(C22)," ",VLOOKUP($C22,TÜMOKUL!A$1:H$100,2,0))</f>
        <v xml:space="preserve"> </v>
      </c>
      <c r="E22" s="145" t="str">
        <f>IF(ISBLANK(C22)," ",VLOOKUP($C22,TÜMOKUL!A$1:H$100,7,0))</f>
        <v xml:space="preserve"> </v>
      </c>
      <c r="F22" s="200"/>
      <c r="G22" s="45">
        <v>0.5</v>
      </c>
      <c r="H22" s="144"/>
      <c r="I22" s="145" t="str">
        <f>IF(ISBLANK(H22)," ",VLOOKUP($H22,TÜMOKUL!A$1:H$100,2,0))</f>
        <v xml:space="preserve"> </v>
      </c>
      <c r="J22" s="146" t="str">
        <f>IF(ISBLANK(H22)," ",VLOOKUP($H22,TÜMOKUL!A$1:H$100,7,0))</f>
        <v xml:space="preserve"> </v>
      </c>
    </row>
    <row r="23" spans="1:10" s="44" customFormat="1" ht="11.1" customHeight="1" x14ac:dyDescent="0.25">
      <c r="A23" s="197"/>
      <c r="B23" s="45">
        <v>0.54166666666666663</v>
      </c>
      <c r="C23" s="55"/>
      <c r="D23" s="46" t="str">
        <f>IF(ISBLANK(C23)," ",VLOOKUP($C23,TÜMOKUL!A$1:H$100,2,0))</f>
        <v xml:space="preserve"> </v>
      </c>
      <c r="E23" s="46" t="str">
        <f>IF(ISBLANK(C23)," ",VLOOKUP($C23,TÜMOKUL!A$1:H$100,7,0))</f>
        <v xml:space="preserve"> </v>
      </c>
      <c r="F23" s="200"/>
      <c r="G23" s="45">
        <v>0.54166666666666663</v>
      </c>
      <c r="H23" s="55"/>
      <c r="I23" s="46" t="str">
        <f>IF(ISBLANK(H23)," ",VLOOKUP($H23,TÜMOKUL!A$1:H$100,2,0))</f>
        <v xml:space="preserve"> </v>
      </c>
      <c r="J23" s="47" t="str">
        <f>IF(ISBLANK(H23)," ",VLOOKUP($H23,TÜMOKUL!A$1:H$100,7,0))</f>
        <v xml:space="preserve"> </v>
      </c>
    </row>
    <row r="24" spans="1:10" s="44" customFormat="1" ht="11.1" customHeight="1" x14ac:dyDescent="0.25">
      <c r="A24" s="197"/>
      <c r="B24" s="45">
        <v>0.58333333333333337</v>
      </c>
      <c r="C24" s="55"/>
      <c r="D24" s="46" t="str">
        <f>IF(ISBLANK(C24)," ",VLOOKUP($C24,TÜMOKUL!A$1:H$100,2,0))</f>
        <v xml:space="preserve"> </v>
      </c>
      <c r="E24" s="46" t="str">
        <f>IF(ISBLANK(C24)," ",VLOOKUP($C24,TÜMOKUL!A$1:H$100,7,0))</f>
        <v xml:space="preserve"> </v>
      </c>
      <c r="F24" s="200"/>
      <c r="G24" s="45">
        <v>0.58333333333333337</v>
      </c>
      <c r="H24" s="55"/>
      <c r="I24" s="46" t="str">
        <f>IF(ISBLANK(H24)," ",VLOOKUP($H24,TÜMOKUL!A$1:H$100,2,0))</f>
        <v xml:space="preserve"> </v>
      </c>
      <c r="J24" s="47" t="str">
        <f>IF(ISBLANK(H24)," ",VLOOKUP($H24,TÜMOKUL!A$1:H$100,7,0))</f>
        <v xml:space="preserve"> </v>
      </c>
    </row>
    <row r="25" spans="1:10" s="44" customFormat="1" ht="11.1" customHeight="1" x14ac:dyDescent="0.25">
      <c r="A25" s="197"/>
      <c r="B25" s="45">
        <v>0.625</v>
      </c>
      <c r="C25" s="55"/>
      <c r="D25" s="46" t="str">
        <f>IF(ISBLANK(C25)," ",VLOOKUP($C25,TÜMOKUL!A$1:H$100,2,0))</f>
        <v xml:space="preserve"> </v>
      </c>
      <c r="E25" s="46" t="str">
        <f>IF(ISBLANK(C25)," ",VLOOKUP($C25,TÜMOKUL!A$1:H$100,7,0))</f>
        <v xml:space="preserve"> </v>
      </c>
      <c r="F25" s="200"/>
      <c r="G25" s="45">
        <v>0.625</v>
      </c>
      <c r="H25" s="55"/>
      <c r="I25" s="46" t="str">
        <f>IF(ISBLANK(H25)," ",VLOOKUP($H25,TÜMOKUL!A$1:H$100,2,0))</f>
        <v xml:space="preserve"> </v>
      </c>
      <c r="J25" s="47" t="str">
        <f>IF(ISBLANK(H25)," ",VLOOKUP($H25,TÜMOKUL!A$1:H$100,7,0))</f>
        <v xml:space="preserve"> </v>
      </c>
    </row>
    <row r="26" spans="1:10" s="44" customFormat="1" ht="11.1" customHeight="1" thickBot="1" x14ac:dyDescent="0.3">
      <c r="A26" s="198"/>
      <c r="B26" s="48">
        <v>0.66666666666666663</v>
      </c>
      <c r="C26" s="56"/>
      <c r="D26" s="49" t="str">
        <f>IF(ISBLANK(C26)," ",VLOOKUP($C26,TÜMOKUL!A$1:H$100,2,0))</f>
        <v xml:space="preserve"> </v>
      </c>
      <c r="E26" s="49" t="str">
        <f>IF(ISBLANK(C26)," ",VLOOKUP($C26,TÜMOKUL!A$1:H$100,7,0))</f>
        <v xml:space="preserve"> </v>
      </c>
      <c r="F26" s="201"/>
      <c r="G26" s="48">
        <v>0.66666666666666663</v>
      </c>
      <c r="H26" s="56"/>
      <c r="I26" s="49" t="str">
        <f>IF(ISBLANK(H26)," ",VLOOKUP($H26,TÜMOKUL!A$1:H$100,2,0))</f>
        <v xml:space="preserve"> </v>
      </c>
      <c r="J26" s="50" t="str">
        <f>IF(ISBLANK(H26)," ",VLOOKUP($H26,TÜMOKUL!A$1:H$100,7,0))</f>
        <v xml:space="preserve"> </v>
      </c>
    </row>
    <row r="27" spans="1:10" s="44" customFormat="1" ht="11.1" customHeight="1" x14ac:dyDescent="0.25">
      <c r="A27" s="196" t="s">
        <v>49</v>
      </c>
      <c r="B27" s="41">
        <v>0.375</v>
      </c>
      <c r="C27" s="139"/>
      <c r="D27" s="42" t="str">
        <f>IF(ISBLANK(C27)," ",VLOOKUP($C27,TÜMOKUL!A$1:H$100,2,0))</f>
        <v xml:space="preserve"> </v>
      </c>
      <c r="E27" s="42" t="str">
        <f>IF(ISBLANK(C27)," ",VLOOKUP($C27,TÜMOKUL!A$1:H$100,7,0))</f>
        <v xml:space="preserve"> </v>
      </c>
      <c r="F27" s="199" t="s">
        <v>49</v>
      </c>
      <c r="G27" s="41">
        <v>0.375</v>
      </c>
      <c r="H27" s="54" t="s">
        <v>122</v>
      </c>
      <c r="I27" s="42" t="str">
        <f>IF(ISBLANK(H27)," ",VLOOKUP($H27,TÜMOKUL!A$1:H$100,2,0))</f>
        <v>Sigorta Pazarlaması</v>
      </c>
      <c r="J27" s="43" t="str">
        <f>IF(ISBLANK(H27)," ",VLOOKUP($H27,TÜMOKUL!A$1:H$100,7,0))</f>
        <v>Öğr. Gör. Ömer YILMAZ</v>
      </c>
    </row>
    <row r="28" spans="1:10" s="44" customFormat="1" ht="11.1" customHeight="1" x14ac:dyDescent="0.25">
      <c r="A28" s="197"/>
      <c r="B28" s="45">
        <v>0.41666666666666669</v>
      </c>
      <c r="C28" s="55"/>
      <c r="D28" s="46" t="str">
        <f>IF(ISBLANK(C28)," ",VLOOKUP($C28,TÜMOKUL!A$1:H$100,2,0))</f>
        <v xml:space="preserve"> </v>
      </c>
      <c r="E28" s="46" t="str">
        <f>IF(ISBLANK(C28)," ",VLOOKUP($C28,TÜMOKUL!A$1:H$100,7,0))</f>
        <v xml:space="preserve"> </v>
      </c>
      <c r="F28" s="200"/>
      <c r="G28" s="45">
        <v>0.41666666666666669</v>
      </c>
      <c r="H28" s="55" t="s">
        <v>122</v>
      </c>
      <c r="I28" s="46" t="str">
        <f>IF(ISBLANK(H28)," ",VLOOKUP($H28,TÜMOKUL!A$1:H$100,2,0))</f>
        <v>Sigorta Pazarlaması</v>
      </c>
      <c r="J28" s="47" t="str">
        <f>IF(ISBLANK(H28)," ",VLOOKUP($H28,TÜMOKUL!A$1:H$100,7,0))</f>
        <v>Öğr. Gör. Ömer YILMAZ</v>
      </c>
    </row>
    <row r="29" spans="1:10" s="44" customFormat="1" ht="11.1" customHeight="1" x14ac:dyDescent="0.25">
      <c r="A29" s="197"/>
      <c r="B29" s="45">
        <v>0.45833333333333331</v>
      </c>
      <c r="C29" s="136"/>
      <c r="D29" s="46" t="str">
        <f>IF(ISBLANK(C29)," ",VLOOKUP($C29,TÜMOKUL!A$1:H$100,2,0))</f>
        <v xml:space="preserve"> </v>
      </c>
      <c r="E29" s="46" t="str">
        <f>IF(ISBLANK(C29)," ",VLOOKUP($C29,TÜMOKUL!A$1:H$100,7,0))</f>
        <v xml:space="preserve"> </v>
      </c>
      <c r="F29" s="200"/>
      <c r="G29" s="45">
        <v>0.45833333333333331</v>
      </c>
      <c r="H29" s="55" t="s">
        <v>122</v>
      </c>
      <c r="I29" s="46" t="str">
        <f>IF(ISBLANK(H29)," ",VLOOKUP($H29,TÜMOKUL!A$1:H$100,2,0))</f>
        <v>Sigorta Pazarlaması</v>
      </c>
      <c r="J29" s="47" t="str">
        <f>IF(ISBLANK(H29)," ",VLOOKUP($H29,TÜMOKUL!A$1:H$100,7,0))</f>
        <v>Öğr. Gör. Ömer YILMAZ</v>
      </c>
    </row>
    <row r="30" spans="1:10" s="44" customFormat="1" ht="5.25" customHeight="1" x14ac:dyDescent="0.25">
      <c r="A30" s="197"/>
      <c r="B30" s="45">
        <v>0.5</v>
      </c>
      <c r="C30" s="144"/>
      <c r="D30" s="145" t="str">
        <f>IF(ISBLANK(C30)," ",VLOOKUP($C30,TÜMOKUL!A$1:H$100,2,0))</f>
        <v xml:space="preserve"> </v>
      </c>
      <c r="E30" s="145" t="str">
        <f>IF(ISBLANK(C30)," ",VLOOKUP($C30,TÜMOKUL!A$1:H$100,7,0))</f>
        <v xml:space="preserve"> </v>
      </c>
      <c r="F30" s="200"/>
      <c r="G30" s="143">
        <v>0.5</v>
      </c>
      <c r="H30" s="144"/>
      <c r="I30" s="145" t="str">
        <f>IF(ISBLANK(H30)," ",VLOOKUP($H30,TÜMOKUL!A$1:H$100,2,0))</f>
        <v xml:space="preserve"> </v>
      </c>
      <c r="J30" s="146" t="str">
        <f>IF(ISBLANK(H30)," ",VLOOKUP($H30,TÜMOKUL!A$1:H$100,7,0))</f>
        <v xml:space="preserve"> </v>
      </c>
    </row>
    <row r="31" spans="1:10" s="44" customFormat="1" ht="11.1" customHeight="1" x14ac:dyDescent="0.25">
      <c r="A31" s="197"/>
      <c r="B31" s="45">
        <v>0.54166666666666663</v>
      </c>
      <c r="C31" s="55"/>
      <c r="D31" s="46" t="str">
        <f>IF(ISBLANK(C31)," ",VLOOKUP($C31,TÜMOKUL!A$1:H$100,2,0))</f>
        <v xml:space="preserve"> </v>
      </c>
      <c r="E31" s="46" t="str">
        <f>IF(ISBLANK(C31)," ",VLOOKUP($C31,TÜMOKUL!A$1:H$100,7,0))</f>
        <v xml:space="preserve"> </v>
      </c>
      <c r="F31" s="200"/>
      <c r="G31" s="45">
        <v>0.54166666666666663</v>
      </c>
      <c r="H31" s="55" t="s">
        <v>120</v>
      </c>
      <c r="I31" s="46" t="str">
        <f>IF(ISBLANK(H31)," ",VLOOKUP($H31,TÜMOKUL!A$1:H$100,2,0))</f>
        <v>Sosyal Güvenliğin Güncel Sorunları</v>
      </c>
      <c r="J31" s="47" t="str">
        <f>IF(ISBLANK(H31)," ",VLOOKUP($H31,TÜMOKUL!A$1:H$100,7,0))</f>
        <v>Öğr. Gör. Mürsel KAN</v>
      </c>
    </row>
    <row r="32" spans="1:10" s="44" customFormat="1" ht="11.1" customHeight="1" x14ac:dyDescent="0.25">
      <c r="A32" s="197"/>
      <c r="B32" s="45">
        <v>0.58333333333333337</v>
      </c>
      <c r="C32" s="55"/>
      <c r="D32" s="46" t="str">
        <f>IF(ISBLANK(C32)," ",VLOOKUP($C32,TÜMOKUL!A$1:H$100,2,0))</f>
        <v xml:space="preserve"> </v>
      </c>
      <c r="E32" s="46" t="str">
        <f>IF(ISBLANK(C32)," ",VLOOKUP($C32,TÜMOKUL!A$1:H$100,7,0))</f>
        <v xml:space="preserve"> </v>
      </c>
      <c r="F32" s="200"/>
      <c r="G32" s="45">
        <v>0.58333333333333337</v>
      </c>
      <c r="H32" s="55" t="s">
        <v>120</v>
      </c>
      <c r="I32" s="46" t="str">
        <f>IF(ISBLANK(H32)," ",VLOOKUP($H32,TÜMOKUL!A$1:H$100,2,0))</f>
        <v>Sosyal Güvenliğin Güncel Sorunları</v>
      </c>
      <c r="J32" s="47" t="str">
        <f>IF(ISBLANK(H32)," ",VLOOKUP($H32,TÜMOKUL!A$1:H$100,7,0))</f>
        <v>Öğr. Gör. Mürsel KAN</v>
      </c>
    </row>
    <row r="33" spans="1:10" s="44" customFormat="1" ht="11.1" customHeight="1" x14ac:dyDescent="0.25">
      <c r="A33" s="197"/>
      <c r="B33" s="45">
        <v>0.625</v>
      </c>
      <c r="C33" s="55" t="s">
        <v>111</v>
      </c>
      <c r="D33" s="46" t="str">
        <f>IF(ISBLANK(C33)," ",VLOOKUP($C33,TÜMOKUL!A$1:H$100,2,0))</f>
        <v>Sosyal Güvenliğe Giriş</v>
      </c>
      <c r="E33" s="46" t="str">
        <f>IF(ISBLANK(C33)," ",VLOOKUP($C33,TÜMOKUL!A$1:H$100,7,0))</f>
        <v>Öğr. Gör. Ömer YILMAZ</v>
      </c>
      <c r="F33" s="200"/>
      <c r="G33" s="45">
        <v>0.625</v>
      </c>
      <c r="H33" s="55" t="s">
        <v>118</v>
      </c>
      <c r="I33" s="46" t="str">
        <f>IF(ISBLANK(H33)," ",VLOOKUP($H33,TÜMOKUL!A$1:H$100,2,0))</f>
        <v>İş Hukuku Uygulamaları</v>
      </c>
      <c r="J33" s="47" t="str">
        <f>IF(ISBLANK(H33)," ",VLOOKUP($H33,TÜMOKUL!A$1:H$100,7,0))</f>
        <v>Öğr. Gör. Muharrem Selçuk ÖZKAN</v>
      </c>
    </row>
    <row r="34" spans="1:10" s="44" customFormat="1" ht="11.1" customHeight="1" thickBot="1" x14ac:dyDescent="0.3">
      <c r="A34" s="198"/>
      <c r="B34" s="48">
        <v>0.66666666666666663</v>
      </c>
      <c r="C34" s="56" t="s">
        <v>111</v>
      </c>
      <c r="D34" s="49" t="str">
        <f>IF(ISBLANK(C34)," ",VLOOKUP($C34,TÜMOKUL!A$1:H$100,2,0))</f>
        <v>Sosyal Güvenliğe Giriş</v>
      </c>
      <c r="E34" s="49" t="str">
        <f>IF(ISBLANK(C34)," ",VLOOKUP($C34,TÜMOKUL!A$1:H$100,7,0))</f>
        <v>Öğr. Gör. Ömer YILMAZ</v>
      </c>
      <c r="F34" s="201"/>
      <c r="G34" s="48">
        <v>0.66666666666666663</v>
      </c>
      <c r="H34" s="56" t="s">
        <v>118</v>
      </c>
      <c r="I34" s="49" t="str">
        <f>IF(ISBLANK(H34)," ",VLOOKUP($H34,TÜMOKUL!A$1:H$100,2,0))</f>
        <v>İş Hukuku Uygulamaları</v>
      </c>
      <c r="J34" s="50" t="str">
        <f>IF(ISBLANK(H34)," ",VLOOKUP($H34,TÜMOKUL!A$1:H$100,7,0))</f>
        <v>Öğr. Gör. Muharrem Selçuk ÖZKAN</v>
      </c>
    </row>
    <row r="35" spans="1:10" s="44" customFormat="1" ht="11.1" customHeight="1" x14ac:dyDescent="0.25">
      <c r="A35" s="196" t="s">
        <v>50</v>
      </c>
      <c r="B35" s="41">
        <v>0.375</v>
      </c>
      <c r="C35" s="54" t="s">
        <v>114</v>
      </c>
      <c r="D35" s="42" t="str">
        <f>IF(ISBLANK(C35)," ",VLOOKUP($C35,TÜMOKUL!A$1:H$100,2,0))</f>
        <v>İş Sağlığı ve Güvenliği</v>
      </c>
      <c r="E35" s="42" t="str">
        <f>IF(ISBLANK(C35)," ",VLOOKUP($C35,TÜMOKUL!A$1:H$100,7,0))</f>
        <v>Öğr. Gör. AslıTOSYALI KARADAĞ</v>
      </c>
      <c r="F35" s="199" t="s">
        <v>50</v>
      </c>
      <c r="G35" s="41">
        <v>0.375</v>
      </c>
      <c r="H35" s="54" t="s">
        <v>124</v>
      </c>
      <c r="I35" s="42" t="str">
        <f>IF(ISBLANK(H35)," ",VLOOKUP($H35,TÜMOKUL!A$1:H$100,2,0))</f>
        <v>Müşteri İlişkileri Yönetimi</v>
      </c>
      <c r="J35" s="43" t="str">
        <f>IF(ISBLANK(H35)," ",VLOOKUP($H35,TÜMOKUL!A$1:H$100,7,0))</f>
        <v>Öğr. Gör. Elif ATAMAN</v>
      </c>
    </row>
    <row r="36" spans="1:10" s="44" customFormat="1" ht="11.1" customHeight="1" x14ac:dyDescent="0.25">
      <c r="A36" s="197"/>
      <c r="B36" s="45">
        <v>0.41666666666666669</v>
      </c>
      <c r="C36" s="55" t="s">
        <v>114</v>
      </c>
      <c r="D36" s="46" t="str">
        <f>IF(ISBLANK(C36)," ",VLOOKUP($C36,TÜMOKUL!A$1:H$100,2,0))</f>
        <v>İş Sağlığı ve Güvenliği</v>
      </c>
      <c r="E36" s="46" t="str">
        <f>IF(ISBLANK(C36)," ",VLOOKUP($C36,TÜMOKUL!A$1:H$100,7,0))</f>
        <v>Öğr. Gör. AslıTOSYALI KARADAĞ</v>
      </c>
      <c r="F36" s="200"/>
      <c r="G36" s="45">
        <v>0.41666666666666669</v>
      </c>
      <c r="H36" s="55" t="s">
        <v>124</v>
      </c>
      <c r="I36" s="46" t="str">
        <f>IF(ISBLANK(H36)," ",VLOOKUP($H36,TÜMOKUL!A$1:H$100,2,0))</f>
        <v>Müşteri İlişkileri Yönetimi</v>
      </c>
      <c r="J36" s="47" t="str">
        <f>IF(ISBLANK(H36)," ",VLOOKUP($H36,TÜMOKUL!A$1:H$100,7,0))</f>
        <v>Öğr. Gör. Elif ATAMAN</v>
      </c>
    </row>
    <row r="37" spans="1:10" s="44" customFormat="1" ht="11.1" customHeight="1" x14ac:dyDescent="0.25">
      <c r="A37" s="197"/>
      <c r="B37" s="45">
        <v>0.45833333333333331</v>
      </c>
      <c r="C37" s="55"/>
      <c r="D37" s="46" t="str">
        <f>IF(ISBLANK(C37)," ",VLOOKUP($C37,TÜMOKUL!A$1:H$100,2,0))</f>
        <v xml:space="preserve"> </v>
      </c>
      <c r="E37" s="46" t="str">
        <f>IF(ISBLANK(C37)," ",VLOOKUP($C37,TÜMOKUL!A$1:H$100,7,0))</f>
        <v xml:space="preserve"> </v>
      </c>
      <c r="F37" s="200"/>
      <c r="G37" s="45">
        <v>0.45833333333333331</v>
      </c>
      <c r="H37" s="55" t="s">
        <v>124</v>
      </c>
      <c r="I37" s="46" t="str">
        <f>IF(ISBLANK(H37)," ",VLOOKUP($H37,TÜMOKUL!A$1:H$100,2,0))</f>
        <v>Müşteri İlişkileri Yönetimi</v>
      </c>
      <c r="J37" s="47" t="str">
        <f>IF(ISBLANK(H37)," ",VLOOKUP($H37,TÜMOKUL!A$1:H$100,7,0))</f>
        <v>Öğr. Gör. Elif ATAMAN</v>
      </c>
    </row>
    <row r="38" spans="1:10" s="44" customFormat="1" ht="5.25" customHeight="1" x14ac:dyDescent="0.25">
      <c r="A38" s="197"/>
      <c r="B38" s="45">
        <v>0.5</v>
      </c>
      <c r="C38" s="144"/>
      <c r="D38" s="145" t="str">
        <f>IF(ISBLANK(C38)," ",VLOOKUP($C38,TÜMOKUL!A$1:H$100,2,0))</f>
        <v xml:space="preserve"> </v>
      </c>
      <c r="E38" s="145" t="str">
        <f>IF(ISBLANK(C38)," ",VLOOKUP($C38,TÜMOKUL!A$1:H$100,7,0))</f>
        <v xml:space="preserve"> </v>
      </c>
      <c r="F38" s="200"/>
      <c r="G38" s="45">
        <v>0.5</v>
      </c>
      <c r="H38" s="144"/>
      <c r="I38" s="145" t="str">
        <f>IF(ISBLANK(H38)," ",VLOOKUP($H38,TÜMOKUL!A$1:H$100,2,0))</f>
        <v xml:space="preserve"> </v>
      </c>
      <c r="J38" s="146" t="str">
        <f>IF(ISBLANK(H38)," ",VLOOKUP($H38,TÜMOKUL!A$1:H$100,7,0))</f>
        <v xml:space="preserve"> </v>
      </c>
    </row>
    <row r="39" spans="1:10" s="44" customFormat="1" ht="11.1" customHeight="1" x14ac:dyDescent="0.25">
      <c r="A39" s="197"/>
      <c r="B39" s="45">
        <v>0.54166666666666663</v>
      </c>
      <c r="C39" s="55" t="s">
        <v>113</v>
      </c>
      <c r="D39" s="46" t="str">
        <f>IF(ISBLANK(C39)," ",VLOOKUP($C39,TÜMOKUL!A$1:H$100,2,0))</f>
        <v>Makro Ekonomi</v>
      </c>
      <c r="E39" s="46" t="str">
        <f>IF(ISBLANK(C39)," ",VLOOKUP($C39,TÜMOKUL!A$1:H$100,7,0))</f>
        <v>Öğr. Gör. Seval ŞENGEZER</v>
      </c>
      <c r="F39" s="200"/>
      <c r="G39" s="45">
        <v>0.54166666666666663</v>
      </c>
      <c r="H39" s="55"/>
      <c r="I39" s="46" t="str">
        <f>IF(ISBLANK(H39)," ",VLOOKUP($H39,TÜMOKUL!A$1:H$100,2,0))</f>
        <v xml:space="preserve"> </v>
      </c>
      <c r="J39" s="47" t="str">
        <f>IF(ISBLANK(H39)," ",VLOOKUP($H39,TÜMOKUL!A$1:H$100,7,0))</f>
        <v xml:space="preserve"> </v>
      </c>
    </row>
    <row r="40" spans="1:10" s="44" customFormat="1" ht="11.1" customHeight="1" x14ac:dyDescent="0.25">
      <c r="A40" s="197"/>
      <c r="B40" s="45">
        <v>0.58333333333333337</v>
      </c>
      <c r="C40" s="55" t="s">
        <v>113</v>
      </c>
      <c r="D40" s="46" t="str">
        <f>IF(ISBLANK(C40)," ",VLOOKUP($C40,TÜMOKUL!A$1:H$100,2,0))</f>
        <v>Makro Ekonomi</v>
      </c>
      <c r="E40" s="46" t="str">
        <f>IF(ISBLANK(C40)," ",VLOOKUP($C40,TÜMOKUL!A$1:H$100,7,0))</f>
        <v>Öğr. Gör. Seval ŞENGEZER</v>
      </c>
      <c r="F40" s="200"/>
      <c r="G40" s="45">
        <v>0.58333333333333337</v>
      </c>
      <c r="H40" s="55"/>
      <c r="I40" s="46" t="str">
        <f>IF(ISBLANK(H40)," ",VLOOKUP($H40,TÜMOKUL!A$1:H$100,2,0))</f>
        <v xml:space="preserve"> </v>
      </c>
      <c r="J40" s="47" t="str">
        <f>IF(ISBLANK(H40)," ",VLOOKUP($H40,TÜMOKUL!A$1:H$100,7,0))</f>
        <v xml:space="preserve"> </v>
      </c>
    </row>
    <row r="41" spans="1:10" s="44" customFormat="1" ht="11.1" customHeight="1" x14ac:dyDescent="0.25">
      <c r="A41" s="197"/>
      <c r="B41" s="45">
        <v>0.625</v>
      </c>
      <c r="C41" s="55"/>
      <c r="D41" s="46" t="str">
        <f>IF(ISBLANK(C41)," ",VLOOKUP($C41,TÜMOKUL!A$1:H$100,2,0))</f>
        <v xml:space="preserve"> </v>
      </c>
      <c r="E41" s="46" t="str">
        <f>IF(ISBLANK(C41)," ",VLOOKUP($C41,TÜMOKUL!A$1:H$100,7,0))</f>
        <v xml:space="preserve"> </v>
      </c>
      <c r="F41" s="200"/>
      <c r="G41" s="45">
        <v>0.625</v>
      </c>
      <c r="H41" s="55" t="s">
        <v>125</v>
      </c>
      <c r="I41" s="46" t="str">
        <f>IF(ISBLANK(H41)," ",VLOOKUP($H41,TÜMOKUL!A$1:H$100,2,0))</f>
        <v>İnsan Kaynakları Yönetimi</v>
      </c>
      <c r="J41" s="47" t="str">
        <f>IF(ISBLANK(H41)," ",VLOOKUP($H41,TÜMOKUL!A$1:H$100,7,0))</f>
        <v>Öğr. Gör. Seval ŞENGEZER</v>
      </c>
    </row>
    <row r="42" spans="1:10" s="44" customFormat="1" ht="11.1" customHeight="1" thickBot="1" x14ac:dyDescent="0.3">
      <c r="A42" s="198"/>
      <c r="B42" s="48">
        <v>0.66666666666666663</v>
      </c>
      <c r="C42" s="56"/>
      <c r="D42" s="49" t="str">
        <f>IF(ISBLANK(C42)," ",VLOOKUP($C42,TÜMOKUL!A$1:H$100,2,0))</f>
        <v xml:space="preserve"> </v>
      </c>
      <c r="E42" s="49" t="str">
        <f>IF(ISBLANK(C42)," ",VLOOKUP($C42,TÜMOKUL!A$1:H$100,7,0))</f>
        <v xml:space="preserve"> </v>
      </c>
      <c r="F42" s="201"/>
      <c r="G42" s="48">
        <v>0.66666666666666663</v>
      </c>
      <c r="H42" s="56" t="s">
        <v>125</v>
      </c>
      <c r="I42" s="49" t="str">
        <f>IF(ISBLANK(H42)," ",VLOOKUP($H42,TÜMOKUL!A$1:H$100,2,0))</f>
        <v>İnsan Kaynakları Yönetimi</v>
      </c>
      <c r="J42" s="50" t="str">
        <f>IF(ISBLANK(H42)," ",VLOOKUP($H42,TÜMOKUL!A$1:H$100,7,0))</f>
        <v>Öğr. Gör. Seval ŞENGEZER</v>
      </c>
    </row>
    <row r="44" spans="1:10" x14ac:dyDescent="0.25">
      <c r="H44" s="204" t="s">
        <v>236</v>
      </c>
      <c r="I44" s="204"/>
      <c r="J44" s="204"/>
    </row>
    <row r="45" spans="1:10" x14ac:dyDescent="0.25">
      <c r="H45" s="204" t="s">
        <v>237</v>
      </c>
      <c r="I45" s="204"/>
      <c r="J45" s="204"/>
    </row>
  </sheetData>
  <mergeCells count="13">
    <mergeCell ref="H44:J44"/>
    <mergeCell ref="H45:J45"/>
    <mergeCell ref="A27:A34"/>
    <mergeCell ref="F27:F34"/>
    <mergeCell ref="A35:A42"/>
    <mergeCell ref="F35:F42"/>
    <mergeCell ref="A19:A26"/>
    <mergeCell ref="F19:F26"/>
    <mergeCell ref="A1:J1"/>
    <mergeCell ref="A3:A10"/>
    <mergeCell ref="F3:F10"/>
    <mergeCell ref="A11:A18"/>
    <mergeCell ref="F11:F18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20" zoomScaleNormal="120" workbookViewId="0">
      <selection activeCell="E36" sqref="E36"/>
    </sheetView>
  </sheetViews>
  <sheetFormatPr defaultRowHeight="15" x14ac:dyDescent="0.25"/>
  <cols>
    <col min="1" max="1" width="2" style="51" customWidth="1"/>
    <col min="2" max="2" width="5.140625" style="52" customWidth="1"/>
    <col min="3" max="3" width="5.7109375" style="53" customWidth="1"/>
    <col min="4" max="4" width="19.42578125" style="53" customWidth="1"/>
    <col min="5" max="5" width="26.42578125" style="53" customWidth="1"/>
    <col min="6" max="6" width="1.7109375" style="53" customWidth="1"/>
    <col min="7" max="7" width="4.7109375" style="53" customWidth="1"/>
    <col min="8" max="8" width="5.5703125" style="53" customWidth="1"/>
    <col min="9" max="9" width="27.85546875" style="53" customWidth="1"/>
    <col min="10" max="10" width="28.85546875" style="53" customWidth="1"/>
    <col min="11" max="16384" width="9.140625" style="53"/>
  </cols>
  <sheetData>
    <row r="1" spans="1:10" ht="24.75" customHeight="1" x14ac:dyDescent="0.25"/>
    <row r="2" spans="1:10" s="39" customFormat="1" ht="62.25" customHeight="1" thickBot="1" x14ac:dyDescent="0.25">
      <c r="A2" s="205" t="s">
        <v>206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0" s="40" customFormat="1" ht="11.1" customHeight="1" thickBot="1" x14ac:dyDescent="0.3">
      <c r="A3" s="131"/>
      <c r="B3" s="132" t="s">
        <v>51</v>
      </c>
      <c r="C3" s="132" t="s">
        <v>44</v>
      </c>
      <c r="D3" s="132" t="s">
        <v>45</v>
      </c>
      <c r="E3" s="132" t="s">
        <v>43</v>
      </c>
      <c r="F3" s="133"/>
      <c r="G3" s="132" t="s">
        <v>52</v>
      </c>
      <c r="H3" s="132" t="s">
        <v>44</v>
      </c>
      <c r="I3" s="132" t="s">
        <v>45</v>
      </c>
      <c r="J3" s="134" t="s">
        <v>43</v>
      </c>
    </row>
    <row r="4" spans="1:10" s="44" customFormat="1" ht="11.1" customHeight="1" x14ac:dyDescent="0.25">
      <c r="A4" s="196" t="s">
        <v>46</v>
      </c>
      <c r="B4" s="41">
        <v>0.70833333333333337</v>
      </c>
      <c r="C4" s="54"/>
      <c r="D4" s="42" t="str">
        <f>IF(ISBLANK(C4)," ",VLOOKUP($C4,TÜMOKUL!A$1:H$120,2,0))</f>
        <v xml:space="preserve"> </v>
      </c>
      <c r="E4" s="42" t="str">
        <f>IF(ISBLANK(C4)," ",VLOOKUP($C4,TÜMOKUL!A$1:H$120,7,0))</f>
        <v xml:space="preserve"> </v>
      </c>
      <c r="F4" s="199" t="s">
        <v>46</v>
      </c>
      <c r="G4" s="41">
        <v>0.70833333333333337</v>
      </c>
      <c r="H4" s="54" t="s">
        <v>119</v>
      </c>
      <c r="I4" s="42" t="str">
        <f>IF(ISBLANK(H4)," ",VLOOKUP($H4,TÜMOKUL!A$1:H$120,2,0))</f>
        <v>İşletmelerde Sosyal Güvenlik Uygulamaları</v>
      </c>
      <c r="J4" s="43" t="str">
        <f>IF(ISBLANK(H4)," ",VLOOKUP($H4,TÜMOKUL!A$1:H$120,7,0))</f>
        <v>Öğr. Gör. Turgay YAVUZARSLAN</v>
      </c>
    </row>
    <row r="5" spans="1:10" s="44" customFormat="1" ht="11.1" customHeight="1" x14ac:dyDescent="0.25">
      <c r="A5" s="197"/>
      <c r="B5" s="45">
        <v>0.75</v>
      </c>
      <c r="C5" s="55"/>
      <c r="D5" s="46" t="str">
        <f>IF(ISBLANK(C5)," ",VLOOKUP($C5,TÜMOKUL!A$1:H$120,2,0))</f>
        <v xml:space="preserve"> </v>
      </c>
      <c r="E5" s="46" t="str">
        <f>IF(ISBLANK(C5)," ",VLOOKUP($C5,TÜMOKUL!A$1:H$120,7,0))</f>
        <v xml:space="preserve"> </v>
      </c>
      <c r="F5" s="200"/>
      <c r="G5" s="45">
        <v>0.75</v>
      </c>
      <c r="H5" s="55" t="s">
        <v>119</v>
      </c>
      <c r="I5" s="46" t="str">
        <f>IF(ISBLANK(H5)," ",VLOOKUP($H5,TÜMOKUL!A$1:H$120,2,0))</f>
        <v>İşletmelerde Sosyal Güvenlik Uygulamaları</v>
      </c>
      <c r="J5" s="47" t="str">
        <f>IF(ISBLANK(H5)," ",VLOOKUP($H5,TÜMOKUL!A$1:H$120,7,0))</f>
        <v>Öğr. Gör. Turgay YAVUZARSLAN</v>
      </c>
    </row>
    <row r="6" spans="1:10" s="44" customFormat="1" ht="11.1" customHeight="1" x14ac:dyDescent="0.25">
      <c r="A6" s="197"/>
      <c r="B6" s="45">
        <v>0.79166666666666663</v>
      </c>
      <c r="C6" s="55" t="s">
        <v>112</v>
      </c>
      <c r="D6" s="46" t="str">
        <f>IF(ISBLANK(C6)," ",VLOOKUP($C6,TÜMOKUL!A$1:H$120,2,0))</f>
        <v>Genel Muhasebe II</v>
      </c>
      <c r="E6" s="46" t="str">
        <f>IF(ISBLANK(C6)," ",VLOOKUP($C6,TÜMOKUL!A$1:H$120,7,0))</f>
        <v>Öğr. Gör. Turgay YAVUZARSLAN</v>
      </c>
      <c r="F6" s="200"/>
      <c r="G6" s="45">
        <v>0.79166666666666663</v>
      </c>
      <c r="H6" s="55"/>
      <c r="I6" s="46" t="str">
        <f>IF(ISBLANK(H6)," ",VLOOKUP($H6,TÜMOKUL!A$1:H$120,2,0))</f>
        <v xml:space="preserve"> </v>
      </c>
      <c r="J6" s="47" t="str">
        <f>IF(ISBLANK(H6)," ",VLOOKUP($H6,TÜMOKUL!A$1:H$120,7,0))</f>
        <v xml:space="preserve"> </v>
      </c>
    </row>
    <row r="7" spans="1:10" s="44" customFormat="1" ht="11.1" customHeight="1" x14ac:dyDescent="0.25">
      <c r="A7" s="197"/>
      <c r="B7" s="45">
        <v>0.83333333333333337</v>
      </c>
      <c r="C7" s="55" t="s">
        <v>112</v>
      </c>
      <c r="D7" s="46" t="str">
        <f>IF(ISBLANK(C7)," ",VLOOKUP($C7,TÜMOKUL!A$1:H$120,2,0))</f>
        <v>Genel Muhasebe II</v>
      </c>
      <c r="E7" s="46" t="str">
        <f>IF(ISBLANK(C7)," ",VLOOKUP($C7,TÜMOKUL!A$1:H$120,7,0))</f>
        <v>Öğr. Gör. Turgay YAVUZARSLAN</v>
      </c>
      <c r="F7" s="200"/>
      <c r="G7" s="45">
        <v>0.83333333333333337</v>
      </c>
      <c r="H7" s="136"/>
      <c r="I7" s="46" t="str">
        <f>IF(ISBLANK(H7)," ",VLOOKUP($H7,TÜMOKUL!A$1:H$120,2,0))</f>
        <v xml:space="preserve"> </v>
      </c>
      <c r="J7" s="47" t="str">
        <f>IF(ISBLANK(H7)," ",VLOOKUP($H7,TÜMOKUL!A$1:H$120,7,0))</f>
        <v xml:space="preserve"> </v>
      </c>
    </row>
    <row r="8" spans="1:10" s="44" customFormat="1" ht="11.1" customHeight="1" x14ac:dyDescent="0.25">
      <c r="A8" s="197"/>
      <c r="B8" s="45">
        <v>0.875</v>
      </c>
      <c r="C8" s="55" t="s">
        <v>112</v>
      </c>
      <c r="D8" s="46" t="str">
        <f>IF(ISBLANK(C8)," ",VLOOKUP($C8,TÜMOKUL!A$1:H$120,2,0))</f>
        <v>Genel Muhasebe II</v>
      </c>
      <c r="E8" s="46" t="str">
        <f>IF(ISBLANK(C8)," ",VLOOKUP($C8,TÜMOKUL!A$1:H$120,7,0))</f>
        <v>Öğr. Gör. Turgay YAVUZARSLAN</v>
      </c>
      <c r="F8" s="200"/>
      <c r="G8" s="45">
        <v>0.875</v>
      </c>
      <c r="H8" s="55"/>
      <c r="I8" s="46" t="str">
        <f>IF(ISBLANK(H8)," ",VLOOKUP($H8,TÜMOKUL!A$1:H$120,2,0))</f>
        <v xml:space="preserve"> </v>
      </c>
      <c r="J8" s="47" t="str">
        <f>IF(ISBLANK(H8)," ",VLOOKUP($H8,TÜMOKUL!A$1:H$120,7,0))</f>
        <v xml:space="preserve"> </v>
      </c>
    </row>
    <row r="9" spans="1:10" s="44" customFormat="1" ht="11.1" customHeight="1" thickBot="1" x14ac:dyDescent="0.3">
      <c r="A9" s="198"/>
      <c r="B9" s="48">
        <v>0.91666666666666663</v>
      </c>
      <c r="C9" s="55" t="s">
        <v>112</v>
      </c>
      <c r="D9" s="49" t="str">
        <f>IF(ISBLANK(C9)," ",VLOOKUP($C9,TÜMOKUL!A$1:H$120,2,0))</f>
        <v>Genel Muhasebe II</v>
      </c>
      <c r="E9" s="49" t="str">
        <f>IF(ISBLANK(C9)," ",VLOOKUP($C9,TÜMOKUL!A$1:H$120,7,0))</f>
        <v>Öğr. Gör. Turgay YAVUZARSLAN</v>
      </c>
      <c r="F9" s="201"/>
      <c r="G9" s="48">
        <v>0.91666666666666663</v>
      </c>
      <c r="H9" s="56"/>
      <c r="I9" s="49" t="str">
        <f>IF(ISBLANK(H9)," ",VLOOKUP($H9,TÜMOKUL!A$1:H$120,2,0))</f>
        <v xml:space="preserve"> </v>
      </c>
      <c r="J9" s="50" t="str">
        <f>IF(ISBLANK(H9)," ",VLOOKUP($H9,TÜMOKUL!A$1:H$120,7,0))</f>
        <v xml:space="preserve"> </v>
      </c>
    </row>
    <row r="10" spans="1:10" s="44" customFormat="1" ht="11.1" customHeight="1" x14ac:dyDescent="0.25">
      <c r="A10" s="207" t="s">
        <v>47</v>
      </c>
      <c r="B10" s="135">
        <v>0.70833333333333337</v>
      </c>
      <c r="C10" s="136"/>
      <c r="D10" s="137" t="str">
        <f>IF(ISBLANK(C10)," ",VLOOKUP($C10,TÜMOKUL!A$1:H$120,2,0))</f>
        <v xml:space="preserve"> </v>
      </c>
      <c r="E10" s="137" t="str">
        <f>IF(ISBLANK(C10)," ",VLOOKUP($C10,TÜMOKUL!A$1:H$120,7,0))</f>
        <v xml:space="preserve"> </v>
      </c>
      <c r="F10" s="208" t="s">
        <v>47</v>
      </c>
      <c r="G10" s="41">
        <v>0.70833333333333337</v>
      </c>
      <c r="H10" s="55" t="s">
        <v>120</v>
      </c>
      <c r="I10" s="137" t="str">
        <f>IF(ISBLANK(H10)," ",VLOOKUP($H10,TÜMOKUL!A$1:H$120,2,0))</f>
        <v>Sosyal Güvenliğin Güncel Sorunları</v>
      </c>
      <c r="J10" s="138" t="str">
        <f>IF(ISBLANK(H10)," ",VLOOKUP($H10,TÜMOKUL!A$1:H$120,7,0))</f>
        <v>Öğr. Gör. Mürsel KAN</v>
      </c>
    </row>
    <row r="11" spans="1:10" s="44" customFormat="1" ht="11.1" customHeight="1" x14ac:dyDescent="0.25">
      <c r="A11" s="197"/>
      <c r="B11" s="45">
        <v>0.75</v>
      </c>
      <c r="C11" s="55"/>
      <c r="D11" s="46" t="str">
        <f>IF(ISBLANK(C11)," ",VLOOKUP($C11,TÜMOKUL!A$1:H$120,2,0))</f>
        <v xml:space="preserve"> </v>
      </c>
      <c r="E11" s="46" t="str">
        <f>IF(ISBLANK(C11)," ",VLOOKUP($C11,TÜMOKUL!A$1:H$120,7,0))</f>
        <v xml:space="preserve"> </v>
      </c>
      <c r="F11" s="200"/>
      <c r="G11" s="45">
        <v>0.75</v>
      </c>
      <c r="H11" s="55" t="s">
        <v>120</v>
      </c>
      <c r="I11" s="46" t="str">
        <f>IF(ISBLANK(H11)," ",VLOOKUP($H11,TÜMOKUL!A$1:H$120,2,0))</f>
        <v>Sosyal Güvenliğin Güncel Sorunları</v>
      </c>
      <c r="J11" s="47" t="str">
        <f>IF(ISBLANK(H11)," ",VLOOKUP($H11,TÜMOKUL!A$1:H$120,7,0))</f>
        <v>Öğr. Gör. Mürsel KAN</v>
      </c>
    </row>
    <row r="12" spans="1:10" s="44" customFormat="1" ht="11.1" customHeight="1" x14ac:dyDescent="0.25">
      <c r="A12" s="197"/>
      <c r="B12" s="45">
        <v>0.79166666666666663</v>
      </c>
      <c r="C12" s="55"/>
      <c r="D12" s="46" t="str">
        <f>IF(ISBLANK(C12)," ",VLOOKUP($C12,TÜMOKUL!A$1:H$120,2,0))</f>
        <v xml:space="preserve"> </v>
      </c>
      <c r="E12" s="46" t="str">
        <f>IF(ISBLANK(C12)," ",VLOOKUP($C12,TÜMOKUL!A$1:H$120,7,0))</f>
        <v xml:space="preserve"> </v>
      </c>
      <c r="F12" s="200"/>
      <c r="G12" s="45">
        <v>0.79166666666666663</v>
      </c>
      <c r="H12" s="55"/>
      <c r="I12" s="46" t="str">
        <f>IF(ISBLANK(H12)," ",VLOOKUP($H12,TÜMOKUL!A$1:H$120,2,0))</f>
        <v xml:space="preserve"> </v>
      </c>
      <c r="J12" s="47" t="str">
        <f>IF(ISBLANK(H12)," ",VLOOKUP($H12,TÜMOKUL!A$1:H$120,7,0))</f>
        <v xml:space="preserve"> </v>
      </c>
    </row>
    <row r="13" spans="1:10" s="44" customFormat="1" ht="11.1" customHeight="1" x14ac:dyDescent="0.25">
      <c r="A13" s="197"/>
      <c r="B13" s="45">
        <v>0.83333333333333337</v>
      </c>
      <c r="C13" s="55"/>
      <c r="D13" s="46" t="str">
        <f>IF(ISBLANK(C13)," ",VLOOKUP($C13,TÜMOKUL!A$1:H$120,2,0))</f>
        <v xml:space="preserve"> </v>
      </c>
      <c r="E13" s="46" t="str">
        <f>IF(ISBLANK(C13)," ",VLOOKUP($C13,TÜMOKUL!A$1:H$120,7,0))</f>
        <v xml:space="preserve"> </v>
      </c>
      <c r="F13" s="200"/>
      <c r="G13" s="45">
        <v>0.83333333333333337</v>
      </c>
      <c r="H13" s="147" t="s">
        <v>123</v>
      </c>
      <c r="I13" s="46" t="str">
        <f>IF(ISBLANK(H13)," ",VLOOKUP($H13,TÜMOKUL!A$1:H$120,2,0))</f>
        <v>SGK Veri Giriş Uygulamaları</v>
      </c>
      <c r="J13" s="47" t="str">
        <f>IF(ISBLANK(H13)," ",VLOOKUP($H13,TÜMOKUL!A$1:H$120,7,0))</f>
        <v>Öğr. Gör. Mustafa SOLMAZ</v>
      </c>
    </row>
    <row r="14" spans="1:10" s="44" customFormat="1" ht="11.1" customHeight="1" x14ac:dyDescent="0.25">
      <c r="A14" s="197"/>
      <c r="B14" s="45">
        <v>0.875</v>
      </c>
      <c r="C14" s="136"/>
      <c r="D14" s="46" t="str">
        <f>IF(ISBLANK(C14)," ",VLOOKUP($C14,TÜMOKUL!A$1:H$120,2,0))</f>
        <v xml:space="preserve"> </v>
      </c>
      <c r="E14" s="46" t="str">
        <f>IF(ISBLANK(C14)," ",VLOOKUP($C14,TÜMOKUL!A$1:H$120,7,0))</f>
        <v xml:space="preserve"> </v>
      </c>
      <c r="F14" s="200"/>
      <c r="G14" s="45">
        <v>0.875</v>
      </c>
      <c r="H14" s="55" t="s">
        <v>123</v>
      </c>
      <c r="I14" s="46" t="str">
        <f>IF(ISBLANK(H14)," ",VLOOKUP($H14,TÜMOKUL!A$1:H$120,2,0))</f>
        <v>SGK Veri Giriş Uygulamaları</v>
      </c>
      <c r="J14" s="47" t="str">
        <f>IF(ISBLANK(H14)," ",VLOOKUP($H14,TÜMOKUL!A$1:H$120,7,0))</f>
        <v>Öğr. Gör. Mustafa SOLMAZ</v>
      </c>
    </row>
    <row r="15" spans="1:10" s="44" customFormat="1" ht="11.1" customHeight="1" thickBot="1" x14ac:dyDescent="0.3">
      <c r="A15" s="198"/>
      <c r="B15" s="48">
        <v>0.91666666666666663</v>
      </c>
      <c r="C15" s="55"/>
      <c r="D15" s="49" t="str">
        <f>IF(ISBLANK(C15)," ",VLOOKUP($C15,TÜMOKUL!A$1:H$120,2,0))</f>
        <v xml:space="preserve"> </v>
      </c>
      <c r="E15" s="49" t="str">
        <f>IF(ISBLANK(C15)," ",VLOOKUP($C15,TÜMOKUL!A$1:H$120,7,0))</f>
        <v xml:space="preserve"> </v>
      </c>
      <c r="F15" s="201"/>
      <c r="G15" s="48">
        <v>0.91666666666666663</v>
      </c>
      <c r="H15" s="136" t="s">
        <v>123</v>
      </c>
      <c r="I15" s="49" t="str">
        <f>IF(ISBLANK(H15)," ",VLOOKUP($H15,TÜMOKUL!A$1:H$120,2,0))</f>
        <v>SGK Veri Giriş Uygulamaları</v>
      </c>
      <c r="J15" s="50" t="str">
        <f>IF(ISBLANK(H15)," ",VLOOKUP($H15,TÜMOKUL!A$1:H$120,7,0))</f>
        <v>Öğr. Gör. Mustafa SOLMAZ</v>
      </c>
    </row>
    <row r="16" spans="1:10" s="44" customFormat="1" ht="11.1" customHeight="1" x14ac:dyDescent="0.25">
      <c r="A16" s="196" t="s">
        <v>48</v>
      </c>
      <c r="B16" s="41">
        <v>0.70833333333333337</v>
      </c>
      <c r="C16" s="139" t="s">
        <v>115</v>
      </c>
      <c r="D16" s="42" t="str">
        <f>IF(ISBLANK(C16)," ",VLOOKUP($C16,TÜMOKUL!A$1:H$120,2,0))</f>
        <v>Ofis Programları II</v>
      </c>
      <c r="E16" s="42" t="str">
        <f>IF(ISBLANK(C16)," ",VLOOKUP($C16,TÜMOKUL!A$1:H$120,7,0))</f>
        <v>Öğr. Gör. Serkan VARAN</v>
      </c>
      <c r="F16" s="199" t="s">
        <v>48</v>
      </c>
      <c r="G16" s="41">
        <v>0.70833333333333337</v>
      </c>
      <c r="H16" s="54" t="s">
        <v>122</v>
      </c>
      <c r="I16" s="42" t="str">
        <f>IF(ISBLANK(H16)," ",VLOOKUP($H16,TÜMOKUL!A$1:H$120,2,0))</f>
        <v>Sigorta Pazarlaması</v>
      </c>
      <c r="J16" s="43" t="str">
        <f>IF(ISBLANK(H16)," ",VLOOKUP($H16,TÜMOKUL!A$1:H$120,7,0))</f>
        <v>Öğr. Gör. Ömer YILMAZ</v>
      </c>
    </row>
    <row r="17" spans="1:10" s="44" customFormat="1" ht="11.1" customHeight="1" x14ac:dyDescent="0.25">
      <c r="A17" s="197"/>
      <c r="B17" s="45">
        <v>0.75</v>
      </c>
      <c r="C17" s="55" t="s">
        <v>115</v>
      </c>
      <c r="D17" s="46" t="str">
        <f>IF(ISBLANK(C17)," ",VLOOKUP($C17,TÜMOKUL!A$1:H$120,2,0))</f>
        <v>Ofis Programları II</v>
      </c>
      <c r="E17" s="46" t="str">
        <f>IF(ISBLANK(C17)," ",VLOOKUP($C17,TÜMOKUL!A$1:H$120,7,0))</f>
        <v>Öğr. Gör. Serkan VARAN</v>
      </c>
      <c r="F17" s="200"/>
      <c r="G17" s="45">
        <v>0.75</v>
      </c>
      <c r="H17" s="55" t="s">
        <v>122</v>
      </c>
      <c r="I17" s="46" t="str">
        <f>IF(ISBLANK(H17)," ",VLOOKUP($H17,TÜMOKUL!A$1:H$120,2,0))</f>
        <v>Sigorta Pazarlaması</v>
      </c>
      <c r="J17" s="47" t="str">
        <f>IF(ISBLANK(H17)," ",VLOOKUP($H17,TÜMOKUL!A$1:H$120,7,0))</f>
        <v>Öğr. Gör. Ömer YILMAZ</v>
      </c>
    </row>
    <row r="18" spans="1:10" s="44" customFormat="1" ht="11.1" customHeight="1" x14ac:dyDescent="0.25">
      <c r="A18" s="197"/>
      <c r="B18" s="45">
        <v>0.79166666666666663</v>
      </c>
      <c r="C18" s="154" t="s">
        <v>116</v>
      </c>
      <c r="D18" s="46" t="str">
        <f>IF(ISBLANK(C18)," ",VLOOKUP($C18,TÜMOKUL!A$1:H$120,2,0))</f>
        <v>Ticari Matematik</v>
      </c>
      <c r="E18" s="46" t="str">
        <f>IF(ISBLANK(C18)," ",VLOOKUP($C18,TÜMOKUL!A$1:H$120,7,0))</f>
        <v>Dr.Öğr. Üyesi Evren ERGÜN</v>
      </c>
      <c r="F18" s="200"/>
      <c r="G18" s="45">
        <v>0.79166666666666663</v>
      </c>
      <c r="H18" s="55" t="s">
        <v>122</v>
      </c>
      <c r="I18" s="46" t="str">
        <f>IF(ISBLANK(H18)," ",VLOOKUP($H18,TÜMOKUL!A$1:H$120,2,0))</f>
        <v>Sigorta Pazarlaması</v>
      </c>
      <c r="J18" s="47" t="str">
        <f>IF(ISBLANK(H18)," ",VLOOKUP($H18,TÜMOKUL!A$1:H$120,7,0))</f>
        <v>Öğr. Gör. Ömer YILMAZ</v>
      </c>
    </row>
    <row r="19" spans="1:10" s="44" customFormat="1" ht="11.1" customHeight="1" x14ac:dyDescent="0.25">
      <c r="A19" s="197"/>
      <c r="B19" s="45">
        <v>0.83333333333333337</v>
      </c>
      <c r="C19" s="55" t="s">
        <v>116</v>
      </c>
      <c r="D19" s="46" t="str">
        <f>IF(ISBLANK(C19)," ",VLOOKUP($C19,TÜMOKUL!A$1:H$120,2,0))</f>
        <v>Ticari Matematik</v>
      </c>
      <c r="E19" s="46" t="str">
        <f>IF(ISBLANK(C19)," ",VLOOKUP($C19,TÜMOKUL!A$1:H$120,7,0))</f>
        <v>Dr.Öğr. Üyesi Evren ERGÜN</v>
      </c>
      <c r="F19" s="200"/>
      <c r="G19" s="45">
        <v>0.83333333333333337</v>
      </c>
      <c r="H19" s="55" t="s">
        <v>126</v>
      </c>
      <c r="I19" s="46" t="str">
        <f>IF(ISBLANK(H19)," ",VLOOKUP($H19,TÜMOKUL!A$1:H$120,2,0))</f>
        <v>Muhasebe Denetimi</v>
      </c>
      <c r="J19" s="47" t="str">
        <f>IF(ISBLANK(H19)," ",VLOOKUP($H19,TÜMOKUL!A$1:H$120,7,0))</f>
        <v>Öğr. Gör. Ömer YILMAZ</v>
      </c>
    </row>
    <row r="20" spans="1:10" s="44" customFormat="1" ht="11.1" customHeight="1" x14ac:dyDescent="0.25">
      <c r="A20" s="197"/>
      <c r="B20" s="45">
        <v>0.875</v>
      </c>
      <c r="C20" s="55"/>
      <c r="D20" s="46" t="str">
        <f>IF(ISBLANK(C20)," ",VLOOKUP($C20,TÜMOKUL!A$1:H$120,2,0))</f>
        <v xml:space="preserve"> </v>
      </c>
      <c r="E20" s="46" t="str">
        <f>IF(ISBLANK(C20)," ",VLOOKUP($C20,TÜMOKUL!A$1:H$120,7,0))</f>
        <v xml:space="preserve"> </v>
      </c>
      <c r="F20" s="200"/>
      <c r="G20" s="45">
        <v>0.875</v>
      </c>
      <c r="H20" s="55" t="s">
        <v>126</v>
      </c>
      <c r="I20" s="46" t="str">
        <f>IF(ISBLANK(H20)," ",VLOOKUP($H20,TÜMOKUL!A$1:H$120,2,0))</f>
        <v>Muhasebe Denetimi</v>
      </c>
      <c r="J20" s="47" t="str">
        <f>IF(ISBLANK(H20)," ",VLOOKUP($H20,TÜMOKUL!A$1:H$120,7,0))</f>
        <v>Öğr. Gör. Ömer YILMAZ</v>
      </c>
    </row>
    <row r="21" spans="1:10" s="44" customFormat="1" ht="11.1" customHeight="1" thickBot="1" x14ac:dyDescent="0.3">
      <c r="A21" s="198"/>
      <c r="B21" s="48">
        <v>0.91666666666666663</v>
      </c>
      <c r="C21" s="56"/>
      <c r="D21" s="49" t="str">
        <f>IF(ISBLANK(C21)," ",VLOOKUP($C21,TÜMOKUL!A$1:H$120,2,0))</f>
        <v xml:space="preserve"> </v>
      </c>
      <c r="E21" s="49" t="str">
        <f>IF(ISBLANK(C21)," ",VLOOKUP($C21,TÜMOKUL!A$1:H$120,7,0))</f>
        <v xml:space="preserve"> </v>
      </c>
      <c r="F21" s="201"/>
      <c r="G21" s="48">
        <v>0.91666666666666663</v>
      </c>
      <c r="H21" s="56" t="s">
        <v>126</v>
      </c>
      <c r="I21" s="49" t="str">
        <f>IF(ISBLANK(H21)," ",VLOOKUP($H21,TÜMOKUL!A$1:H$120,2,0))</f>
        <v>Muhasebe Denetimi</v>
      </c>
      <c r="J21" s="50" t="str">
        <f>IF(ISBLANK(H21)," ",VLOOKUP($H21,TÜMOKUL!A$1:H$120,7,0))</f>
        <v>Öğr. Gör. Ömer YILMAZ</v>
      </c>
    </row>
    <row r="22" spans="1:10" s="44" customFormat="1" ht="11.1" customHeight="1" x14ac:dyDescent="0.25">
      <c r="A22" s="196" t="s">
        <v>49</v>
      </c>
      <c r="B22" s="41">
        <v>0.70833333333333337</v>
      </c>
      <c r="C22" s="55" t="s">
        <v>111</v>
      </c>
      <c r="D22" s="42" t="str">
        <f>IF(ISBLANK(C22)," ",VLOOKUP($C22,TÜMOKUL!A$1:H$120,2,0))</f>
        <v>Sosyal Güvenliğe Giriş</v>
      </c>
      <c r="E22" s="42" t="str">
        <f>IF(ISBLANK(C22)," ",VLOOKUP($C22,TÜMOKUL!A$1:H$120,7,0))</f>
        <v>Öğr. Gör. Ömer YILMAZ</v>
      </c>
      <c r="F22" s="199" t="s">
        <v>49</v>
      </c>
      <c r="G22" s="41">
        <v>0.70833333333333337</v>
      </c>
      <c r="H22" s="54" t="s">
        <v>117</v>
      </c>
      <c r="I22" s="42" t="str">
        <f>IF(ISBLANK(H22)," ",VLOOKUP($H22,TÜMOKUL!A$1:H$120,2,0))</f>
        <v>Sosyal Güvenlik Hukuku II</v>
      </c>
      <c r="J22" s="43" t="str">
        <f>IF(ISBLANK(H22)," ",VLOOKUP($H22,TÜMOKUL!A$1:H$120,7,0))</f>
        <v>Öğr. Gör. Mustafa SOLMAZ</v>
      </c>
    </row>
    <row r="23" spans="1:10" s="44" customFormat="1" ht="11.1" customHeight="1" x14ac:dyDescent="0.25">
      <c r="A23" s="197"/>
      <c r="B23" s="45">
        <v>0.75</v>
      </c>
      <c r="C23" s="154" t="s">
        <v>111</v>
      </c>
      <c r="D23" s="46" t="str">
        <f>IF(ISBLANK(C23)," ",VLOOKUP($C23,TÜMOKUL!A$1:H$120,2,0))</f>
        <v>Sosyal Güvenliğe Giriş</v>
      </c>
      <c r="E23" s="46" t="str">
        <f>IF(ISBLANK(C23)," ",VLOOKUP($C23,TÜMOKUL!A$1:H$120,7,0))</f>
        <v>Öğr. Gör. Ömer YILMAZ</v>
      </c>
      <c r="F23" s="200"/>
      <c r="G23" s="45">
        <v>0.75</v>
      </c>
      <c r="H23" s="55" t="s">
        <v>117</v>
      </c>
      <c r="I23" s="46" t="str">
        <f>IF(ISBLANK(H23)," ",VLOOKUP($H23,TÜMOKUL!A$1:H$120,2,0))</f>
        <v>Sosyal Güvenlik Hukuku II</v>
      </c>
      <c r="J23" s="47" t="str">
        <f>IF(ISBLANK(H23)," ",VLOOKUP($H23,TÜMOKUL!A$1:H$120,7,0))</f>
        <v>Öğr. Gör. Mustafa SOLMAZ</v>
      </c>
    </row>
    <row r="24" spans="1:10" s="44" customFormat="1" ht="11.1" customHeight="1" x14ac:dyDescent="0.25">
      <c r="A24" s="197"/>
      <c r="B24" s="45">
        <v>0.79166666666666663</v>
      </c>
      <c r="C24" s="55" t="s">
        <v>114</v>
      </c>
      <c r="D24" s="46" t="str">
        <f>IF(ISBLANK(C24)," ",VLOOKUP($C24,TÜMOKUL!A$1:H$120,2,0))</f>
        <v>İş Sağlığı ve Güvenliği</v>
      </c>
      <c r="E24" s="46" t="str">
        <f>IF(ISBLANK(C24)," ",VLOOKUP($C24,TÜMOKUL!A$1:H$120,7,0))</f>
        <v>Öğr. Gör. AslıTOSYALI KARADAĞ</v>
      </c>
      <c r="F24" s="200"/>
      <c r="G24" s="45">
        <v>0.79166666666666663</v>
      </c>
      <c r="H24" s="136" t="s">
        <v>121</v>
      </c>
      <c r="I24" s="46" t="str">
        <f>IF(ISBLANK(H24)," ",VLOOKUP($H24,TÜMOKUL!A$1:H$120,2,0))</f>
        <v>Girişimcilik</v>
      </c>
      <c r="J24" s="47" t="str">
        <f>IF(ISBLANK(H24)," ",VLOOKUP($H24,TÜMOKUL!A$1:H$120,7,0))</f>
        <v>Öğr. Gör. Mürsel KAN</v>
      </c>
    </row>
    <row r="25" spans="1:10" s="44" customFormat="1" ht="11.1" customHeight="1" x14ac:dyDescent="0.25">
      <c r="A25" s="197"/>
      <c r="B25" s="45">
        <v>0.83333333333333337</v>
      </c>
      <c r="C25" s="55" t="s">
        <v>114</v>
      </c>
      <c r="D25" s="46" t="str">
        <f>IF(ISBLANK(C25)," ",VLOOKUP($C25,TÜMOKUL!A$1:H$120,2,0))</f>
        <v>İş Sağlığı ve Güvenliği</v>
      </c>
      <c r="E25" s="46" t="str">
        <f>IF(ISBLANK(C25)," ",VLOOKUP($C25,TÜMOKUL!A$1:H$120,7,0))</f>
        <v>Öğr. Gör. AslıTOSYALI KARADAĞ</v>
      </c>
      <c r="F25" s="200"/>
      <c r="G25" s="45">
        <v>0.83333333333333337</v>
      </c>
      <c r="H25" s="55" t="s">
        <v>121</v>
      </c>
      <c r="I25" s="46" t="str">
        <f>IF(ISBLANK(H25)," ",VLOOKUP($H25,TÜMOKUL!A$1:H$120,2,0))</f>
        <v>Girişimcilik</v>
      </c>
      <c r="J25" s="47" t="str">
        <f>IF(ISBLANK(H25)," ",VLOOKUP($H25,TÜMOKUL!A$1:H$120,7,0))</f>
        <v>Öğr. Gör. Mürsel KAN</v>
      </c>
    </row>
    <row r="26" spans="1:10" s="44" customFormat="1" ht="11.1" customHeight="1" x14ac:dyDescent="0.25">
      <c r="A26" s="197"/>
      <c r="B26" s="45">
        <v>0.875</v>
      </c>
      <c r="C26" s="55"/>
      <c r="D26" s="46" t="str">
        <f>IF(ISBLANK(C26)," ",VLOOKUP($C26,TÜMOKUL!A$1:H$120,2,0))</f>
        <v xml:space="preserve"> </v>
      </c>
      <c r="E26" s="46" t="str">
        <f>IF(ISBLANK(C26)," ",VLOOKUP($C26,TÜMOKUL!A$1:H$120,7,0))</f>
        <v xml:space="preserve"> </v>
      </c>
      <c r="F26" s="200"/>
      <c r="G26" s="45">
        <v>0.875</v>
      </c>
      <c r="H26" s="55" t="s">
        <v>118</v>
      </c>
      <c r="I26" s="46" t="str">
        <f>IF(ISBLANK(H26)," ",VLOOKUP($H26,TÜMOKUL!A$1:H$120,2,0))</f>
        <v>İş Hukuku Uygulamaları</v>
      </c>
      <c r="J26" s="47" t="str">
        <f>IF(ISBLANK(H26)," ",VLOOKUP($H26,TÜMOKUL!A$1:H$120,7,0))</f>
        <v>Öğr. Gör. Muharrem Selçuk ÖZKAN</v>
      </c>
    </row>
    <row r="27" spans="1:10" s="44" customFormat="1" ht="11.1" customHeight="1" thickBot="1" x14ac:dyDescent="0.3">
      <c r="A27" s="198"/>
      <c r="B27" s="48">
        <v>0.91666666666666663</v>
      </c>
      <c r="C27" s="56"/>
      <c r="D27" s="49" t="str">
        <f>IF(ISBLANK(C27)," ",VLOOKUP($C27,TÜMOKUL!A$1:H$120,2,0))</f>
        <v xml:space="preserve"> </v>
      </c>
      <c r="E27" s="49" t="str">
        <f>IF(ISBLANK(C27)," ",VLOOKUP($C27,TÜMOKUL!A$1:H$120,7,0))</f>
        <v xml:space="preserve"> </v>
      </c>
      <c r="F27" s="201"/>
      <c r="G27" s="48">
        <v>0.91666666666666663</v>
      </c>
      <c r="H27" s="56" t="s">
        <v>118</v>
      </c>
      <c r="I27" s="49" t="str">
        <f>IF(ISBLANK(H27)," ",VLOOKUP($H27,TÜMOKUL!A$1:H$120,2,0))</f>
        <v>İş Hukuku Uygulamaları</v>
      </c>
      <c r="J27" s="50" t="str">
        <f>IF(ISBLANK(H27)," ",VLOOKUP($H27,TÜMOKUL!A$1:H$120,7,0))</f>
        <v>Öğr. Gör. Muharrem Selçuk ÖZKAN</v>
      </c>
    </row>
    <row r="28" spans="1:10" s="44" customFormat="1" ht="11.1" customHeight="1" x14ac:dyDescent="0.25">
      <c r="A28" s="196" t="s">
        <v>50</v>
      </c>
      <c r="B28" s="41">
        <v>0.70833333333333337</v>
      </c>
      <c r="C28" s="54"/>
      <c r="D28" s="42" t="str">
        <f>IF(ISBLANK(C28)," ",VLOOKUP($C28,TÜMOKUL!A$1:H$120,2,0))</f>
        <v xml:space="preserve"> </v>
      </c>
      <c r="E28" s="42" t="str">
        <f>IF(ISBLANK(C28)," ",VLOOKUP($C28,TÜMOKUL!A$1:H$120,7,0))</f>
        <v xml:space="preserve"> </v>
      </c>
      <c r="F28" s="199" t="s">
        <v>50</v>
      </c>
      <c r="G28" s="41">
        <v>0.70833333333333337</v>
      </c>
      <c r="H28" s="55" t="s">
        <v>125</v>
      </c>
      <c r="I28" s="42" t="str">
        <f>IF(ISBLANK(H28)," ",VLOOKUP($H28,TÜMOKUL!A$1:H$120,2,0))</f>
        <v>İnsan Kaynakları Yönetimi</v>
      </c>
      <c r="J28" s="43" t="str">
        <f>IF(ISBLANK(H28)," ",VLOOKUP($H28,TÜMOKUL!A$1:H$120,7,0))</f>
        <v>Öğr. Gör. Seval ŞENGEZER</v>
      </c>
    </row>
    <row r="29" spans="1:10" s="44" customFormat="1" ht="11.1" customHeight="1" x14ac:dyDescent="0.25">
      <c r="A29" s="197"/>
      <c r="B29" s="45">
        <v>0.75</v>
      </c>
      <c r="C29" s="55"/>
      <c r="D29" s="46" t="str">
        <f>IF(ISBLANK(C29)," ",VLOOKUP($C29,TÜMOKUL!A$1:H$120,2,0))</f>
        <v xml:space="preserve"> </v>
      </c>
      <c r="E29" s="46" t="str">
        <f>IF(ISBLANK(C29)," ",VLOOKUP($C29,TÜMOKUL!A$1:H$120,7,0))</f>
        <v xml:space="preserve"> </v>
      </c>
      <c r="F29" s="200"/>
      <c r="G29" s="45">
        <v>0.75</v>
      </c>
      <c r="H29" s="154" t="s">
        <v>125</v>
      </c>
      <c r="I29" s="46" t="str">
        <f>IF(ISBLANK(H29)," ",VLOOKUP($H29,TÜMOKUL!A$1:H$120,2,0))</f>
        <v>İnsan Kaynakları Yönetimi</v>
      </c>
      <c r="J29" s="47" t="str">
        <f>IF(ISBLANK(H29)," ",VLOOKUP($H29,TÜMOKUL!A$1:H$120,7,0))</f>
        <v>Öğr. Gör. Seval ŞENGEZER</v>
      </c>
    </row>
    <row r="30" spans="1:10" s="44" customFormat="1" ht="11.1" customHeight="1" x14ac:dyDescent="0.25">
      <c r="A30" s="197"/>
      <c r="B30" s="45">
        <v>0.79166666666666663</v>
      </c>
      <c r="C30" s="55" t="s">
        <v>113</v>
      </c>
      <c r="D30" s="46" t="str">
        <f>IF(ISBLANK(C30)," ",VLOOKUP($C30,TÜMOKUL!A$1:H$120,2,0))</f>
        <v>Makro Ekonomi</v>
      </c>
      <c r="E30" s="46" t="str">
        <f>IF(ISBLANK(C30)," ",VLOOKUP($C30,TÜMOKUL!A$1:H$120,7,0))</f>
        <v>Öğr. Gör. Seval ŞENGEZER</v>
      </c>
      <c r="F30" s="200"/>
      <c r="G30" s="45">
        <v>0.79166666666666663</v>
      </c>
      <c r="H30" s="55"/>
      <c r="I30" s="46" t="str">
        <f>IF(ISBLANK(H30)," ",VLOOKUP($H30,TÜMOKUL!A$1:H$120,2,0))</f>
        <v xml:space="preserve"> </v>
      </c>
      <c r="J30" s="47" t="str">
        <f>IF(ISBLANK(H30)," ",VLOOKUP($H30,TÜMOKUL!A$1:H$120,7,0))</f>
        <v xml:space="preserve"> </v>
      </c>
    </row>
    <row r="31" spans="1:10" s="44" customFormat="1" ht="11.1" customHeight="1" x14ac:dyDescent="0.25">
      <c r="A31" s="197"/>
      <c r="B31" s="45">
        <v>0.83333333333333337</v>
      </c>
      <c r="C31" s="55" t="s">
        <v>113</v>
      </c>
      <c r="D31" s="46" t="str">
        <f>IF(ISBLANK(C31)," ",VLOOKUP($C31,TÜMOKUL!A$1:H$120,2,0))</f>
        <v>Makro Ekonomi</v>
      </c>
      <c r="E31" s="46" t="str">
        <f>IF(ISBLANK(C31)," ",VLOOKUP($C31,TÜMOKUL!A$1:H$120,7,0))</f>
        <v>Öğr. Gör. Seval ŞENGEZER</v>
      </c>
      <c r="F31" s="200"/>
      <c r="G31" s="45">
        <v>0.83333333333333337</v>
      </c>
      <c r="H31" s="55" t="s">
        <v>124</v>
      </c>
      <c r="I31" s="46" t="str">
        <f>IF(ISBLANK(H31)," ",VLOOKUP($H31,TÜMOKUL!A$1:H$120,2,0))</f>
        <v>Müşteri İlişkileri Yönetimi</v>
      </c>
      <c r="J31" s="47" t="str">
        <f>IF(ISBLANK(H31)," ",VLOOKUP($H31,TÜMOKUL!A$1:H$120,7,0))</f>
        <v>Öğr. Gör. Elif ATAMAN</v>
      </c>
    </row>
    <row r="32" spans="1:10" s="44" customFormat="1" ht="11.1" customHeight="1" x14ac:dyDescent="0.25">
      <c r="A32" s="197"/>
      <c r="B32" s="45">
        <v>0.875</v>
      </c>
      <c r="C32" s="55"/>
      <c r="D32" s="46" t="str">
        <f>IF(ISBLANK(C32)," ",VLOOKUP($C32,TÜMOKUL!A$1:H$120,2,0))</f>
        <v xml:space="preserve"> </v>
      </c>
      <c r="E32" s="46" t="str">
        <f>IF(ISBLANK(C32)," ",VLOOKUP($C32,TÜMOKUL!A$1:H$120,7,0))</f>
        <v xml:space="preserve"> </v>
      </c>
      <c r="F32" s="200"/>
      <c r="G32" s="45">
        <v>0.875</v>
      </c>
      <c r="H32" s="55" t="s">
        <v>124</v>
      </c>
      <c r="I32" s="46" t="str">
        <f>IF(ISBLANK(H32)," ",VLOOKUP($H32,TÜMOKUL!A$1:H$120,2,0))</f>
        <v>Müşteri İlişkileri Yönetimi</v>
      </c>
      <c r="J32" s="47" t="str">
        <f>IF(ISBLANK(H32)," ",VLOOKUP($H32,TÜMOKUL!A$1:H$120,7,0))</f>
        <v>Öğr. Gör. Elif ATAMAN</v>
      </c>
    </row>
    <row r="33" spans="1:10" s="44" customFormat="1" ht="11.1" customHeight="1" thickBot="1" x14ac:dyDescent="0.3">
      <c r="A33" s="198"/>
      <c r="B33" s="48">
        <v>0.91666666666666663</v>
      </c>
      <c r="C33" s="56"/>
      <c r="D33" s="49" t="str">
        <f>IF(ISBLANK(C33)," ",VLOOKUP($C33,TÜMOKUL!A$1:H$120,2,0))</f>
        <v xml:space="preserve"> </v>
      </c>
      <c r="E33" s="49" t="str">
        <f>IF(ISBLANK(C33)," ",VLOOKUP($C33,TÜMOKUL!A$1:H$120,7,0))</f>
        <v xml:space="preserve"> </v>
      </c>
      <c r="F33" s="201"/>
      <c r="G33" s="48">
        <v>0.91666666666666663</v>
      </c>
      <c r="H33" s="55" t="s">
        <v>124</v>
      </c>
      <c r="I33" s="49" t="str">
        <f>IF(ISBLANK(H33)," ",VLOOKUP($H33,TÜMOKUL!A$1:H$120,2,0))</f>
        <v>Müşteri İlişkileri Yönetimi</v>
      </c>
      <c r="J33" s="50" t="str">
        <f>IF(ISBLANK(H33)," ",VLOOKUP($H33,TÜMOKUL!A$1:H$120,7,0))</f>
        <v>Öğr. Gör. Elif ATAMAN</v>
      </c>
    </row>
    <row r="35" spans="1:10" x14ac:dyDescent="0.25">
      <c r="H35" s="204" t="s">
        <v>236</v>
      </c>
      <c r="I35" s="204"/>
      <c r="J35" s="204"/>
    </row>
    <row r="36" spans="1:10" x14ac:dyDescent="0.25">
      <c r="H36" s="204" t="s">
        <v>237</v>
      </c>
      <c r="I36" s="204"/>
      <c r="J36" s="204"/>
    </row>
  </sheetData>
  <mergeCells count="13">
    <mergeCell ref="H35:J35"/>
    <mergeCell ref="H36:J36"/>
    <mergeCell ref="A22:A27"/>
    <mergeCell ref="F22:F27"/>
    <mergeCell ref="A28:A33"/>
    <mergeCell ref="F28:F33"/>
    <mergeCell ref="A16:A21"/>
    <mergeCell ref="F16:F21"/>
    <mergeCell ref="A2:J2"/>
    <mergeCell ref="A4:A9"/>
    <mergeCell ref="F4:F9"/>
    <mergeCell ref="A10:A15"/>
    <mergeCell ref="F10:F15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120" zoomScaleNormal="120" workbookViewId="0">
      <selection activeCell="G44" sqref="G44"/>
    </sheetView>
  </sheetViews>
  <sheetFormatPr defaultRowHeight="15" x14ac:dyDescent="0.25"/>
  <cols>
    <col min="1" max="1" width="2" style="51" customWidth="1"/>
    <col min="2" max="2" width="5.140625" style="52" customWidth="1"/>
    <col min="3" max="3" width="6.5703125" style="53" customWidth="1"/>
    <col min="4" max="4" width="19.42578125" style="53" customWidth="1"/>
    <col min="5" max="5" width="24.5703125" style="53" customWidth="1"/>
    <col min="6" max="6" width="1.7109375" style="53" customWidth="1"/>
    <col min="7" max="7" width="4.7109375" style="53" customWidth="1"/>
    <col min="8" max="8" width="7.140625" style="53" customWidth="1"/>
    <col min="9" max="9" width="17.42578125" style="53" customWidth="1"/>
    <col min="10" max="10" width="31.85546875" style="53" customWidth="1"/>
    <col min="11" max="16384" width="9.140625" style="53"/>
  </cols>
  <sheetData>
    <row r="1" spans="1:10" s="39" customFormat="1" ht="53.25" customHeight="1" thickBot="1" x14ac:dyDescent="0.25">
      <c r="A1" s="205" t="s">
        <v>209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s="40" customFormat="1" ht="11.1" customHeight="1" thickBot="1" x14ac:dyDescent="0.3">
      <c r="A2" s="131"/>
      <c r="B2" s="132" t="s">
        <v>51</v>
      </c>
      <c r="C2" s="132" t="s">
        <v>44</v>
      </c>
      <c r="D2" s="132" t="s">
        <v>45</v>
      </c>
      <c r="E2" s="132" t="s">
        <v>43</v>
      </c>
      <c r="F2" s="133"/>
      <c r="G2" s="132" t="str">
        <f>Bankacılık!C3</f>
        <v>BAN130</v>
      </c>
      <c r="H2" s="132" t="s">
        <v>44</v>
      </c>
      <c r="I2" s="132" t="s">
        <v>45</v>
      </c>
      <c r="J2" s="134" t="s">
        <v>43</v>
      </c>
    </row>
    <row r="3" spans="1:10" s="44" customFormat="1" ht="11.1" customHeight="1" x14ac:dyDescent="0.25">
      <c r="A3" s="196" t="s">
        <v>46</v>
      </c>
      <c r="B3" s="41">
        <v>0.375</v>
      </c>
      <c r="C3" s="54" t="s">
        <v>144</v>
      </c>
      <c r="D3" s="42" t="str">
        <f>IF(ISBLANK(C3)," ",VLOOKUP($C3,TÜMOKUL!A$1:H$100,2,0))</f>
        <v>Ofis Programları-II</v>
      </c>
      <c r="E3" s="42" t="str">
        <f>IF(ISBLANK(C3)," ",VLOOKUP($C3,TÜMOKUL!A$1:H$100,7,0))</f>
        <v>Öğr. Gör. Serkan VARAN</v>
      </c>
      <c r="F3" s="199" t="s">
        <v>46</v>
      </c>
      <c r="G3" s="41">
        <v>0.375</v>
      </c>
      <c r="H3" s="54"/>
      <c r="I3" s="42" t="str">
        <f>IF(ISBLANK(H3)," ",VLOOKUP($H3,TÜMOKUL!A$1:H$100,2,0))</f>
        <v xml:space="preserve"> </v>
      </c>
      <c r="J3" s="43" t="str">
        <f>IF(ISBLANK(H3)," ",VLOOKUP($H3,TÜMOKUL!A$1:H$100,7,0))</f>
        <v xml:space="preserve"> </v>
      </c>
    </row>
    <row r="4" spans="1:10" s="44" customFormat="1" ht="11.1" customHeight="1" x14ac:dyDescent="0.25">
      <c r="A4" s="197"/>
      <c r="B4" s="45">
        <v>0.41666666666666669</v>
      </c>
      <c r="C4" s="55" t="s">
        <v>144</v>
      </c>
      <c r="D4" s="46" t="str">
        <f>IF(ISBLANK(C4)," ",VLOOKUP($C4,TÜMOKUL!A$1:H$100,2,0))</f>
        <v>Ofis Programları-II</v>
      </c>
      <c r="E4" s="46" t="str">
        <f>IF(ISBLANK(C4)," ",VLOOKUP($C4,TÜMOKUL!A$1:H$100,7,0))</f>
        <v>Öğr. Gör. Serkan VARAN</v>
      </c>
      <c r="F4" s="200"/>
      <c r="G4" s="45">
        <v>0.41666666666666669</v>
      </c>
      <c r="H4" s="55"/>
      <c r="I4" s="46" t="str">
        <f>IF(ISBLANK(H4)," ",VLOOKUP($H4,TÜMOKUL!A$1:H$100,2,0))</f>
        <v xml:space="preserve"> </v>
      </c>
      <c r="J4" s="47" t="str">
        <f>IF(ISBLANK(H4)," ",VLOOKUP($H4,TÜMOKUL!A$1:H$100,7,0))</f>
        <v xml:space="preserve"> </v>
      </c>
    </row>
    <row r="5" spans="1:10" s="44" customFormat="1" ht="11.1" customHeight="1" x14ac:dyDescent="0.25">
      <c r="A5" s="197"/>
      <c r="B5" s="45">
        <v>0.45833333333333331</v>
      </c>
      <c r="C5" s="55" t="s">
        <v>144</v>
      </c>
      <c r="D5" s="46" t="str">
        <f>IF(ISBLANK(C5)," ",VLOOKUP($C5,TÜMOKUL!A$1:H$100,2,0))</f>
        <v>Ofis Programları-II</v>
      </c>
      <c r="E5" s="46" t="str">
        <f>IF(ISBLANK(C5)," ",VLOOKUP($C5,TÜMOKUL!A$1:H$100,7,0))</f>
        <v>Öğr. Gör. Serkan VARAN</v>
      </c>
      <c r="F5" s="200"/>
      <c r="G5" s="45">
        <v>0.45833333333333331</v>
      </c>
      <c r="H5" s="55"/>
      <c r="I5" s="46" t="str">
        <f>IF(ISBLANK(H5)," ",VLOOKUP($H5,TÜMOKUL!A$1:H$100,2,0))</f>
        <v xml:space="preserve"> </v>
      </c>
      <c r="J5" s="47" t="str">
        <f>IF(ISBLANK(H5)," ",VLOOKUP($H5,TÜMOKUL!A$1:H$100,7,0))</f>
        <v xml:space="preserve"> </v>
      </c>
    </row>
    <row r="6" spans="1:10" s="44" customFormat="1" ht="3" customHeight="1" x14ac:dyDescent="0.25">
      <c r="A6" s="197"/>
      <c r="B6" s="45">
        <v>0.5</v>
      </c>
      <c r="C6" s="144"/>
      <c r="D6" s="145" t="str">
        <f>IF(ISBLANK(C6)," ",VLOOKUP($C6,TÜMOKUL!A$1:H$100,2,0))</f>
        <v xml:space="preserve"> </v>
      </c>
      <c r="E6" s="145" t="str">
        <f>IF(ISBLANK(C6)," ",VLOOKUP($C6,TÜMOKUL!A$1:H$100,7,0))</f>
        <v xml:space="preserve"> </v>
      </c>
      <c r="F6" s="200"/>
      <c r="G6" s="45">
        <v>0.5</v>
      </c>
      <c r="H6" s="144"/>
      <c r="I6" s="145" t="str">
        <f>IF(ISBLANK(H6)," ",VLOOKUP($H6,TÜMOKUL!A$1:H$100,2,0))</f>
        <v xml:space="preserve"> </v>
      </c>
      <c r="J6" s="146" t="str">
        <f>IF(ISBLANK(H6)," ",VLOOKUP($H6,TÜMOKUL!A$1:H$100,7,0))</f>
        <v xml:space="preserve"> </v>
      </c>
    </row>
    <row r="7" spans="1:10" s="44" customFormat="1" ht="11.1" customHeight="1" x14ac:dyDescent="0.25">
      <c r="A7" s="197"/>
      <c r="B7" s="45">
        <v>0.54166666666666663</v>
      </c>
      <c r="C7" s="55" t="s">
        <v>143</v>
      </c>
      <c r="D7" s="46" t="str">
        <f>IF(ISBLANK(C7)," ",VLOOKUP($C7,TÜMOKUL!A$1:H$100,2,0))</f>
        <v>Ticari Matematik</v>
      </c>
      <c r="E7" s="46" t="str">
        <f>IF(ISBLANK(C7)," ",VLOOKUP($C7,TÜMOKUL!A$1:H$100,7,0))</f>
        <v>Dr.Öğr. Üyesi Evren ERGÜN</v>
      </c>
      <c r="F7" s="200"/>
      <c r="G7" s="45">
        <v>0.54166666666666663</v>
      </c>
      <c r="H7" s="55" t="s">
        <v>146</v>
      </c>
      <c r="I7" s="46" t="str">
        <f>IF(ISBLANK(H7)," ",VLOOKUP($H7,TÜMOKUL!A$1:H$100,2,0))</f>
        <v>Muhasebe Uygulamaları</v>
      </c>
      <c r="J7" s="47" t="str">
        <f>IF(ISBLANK(H7)," ",VLOOKUP($H7,TÜMOKUL!A$1:H$100,7,0))</f>
        <v>Öğr. Gör. Tunahan BİLGİN</v>
      </c>
    </row>
    <row r="8" spans="1:10" s="44" customFormat="1" ht="11.1" customHeight="1" x14ac:dyDescent="0.25">
      <c r="A8" s="197"/>
      <c r="B8" s="45">
        <v>0.58333333333333337</v>
      </c>
      <c r="C8" s="55" t="s">
        <v>143</v>
      </c>
      <c r="D8" s="46" t="str">
        <f>IF(ISBLANK(C8)," ",VLOOKUP($C8,TÜMOKUL!A$1:H$100,2,0))</f>
        <v>Ticari Matematik</v>
      </c>
      <c r="E8" s="46" t="str">
        <f>IF(ISBLANK(C8)," ",VLOOKUP($C8,TÜMOKUL!A$1:H$100,7,0))</f>
        <v>Dr.Öğr. Üyesi Evren ERGÜN</v>
      </c>
      <c r="F8" s="200"/>
      <c r="G8" s="45">
        <v>0.58333333333333337</v>
      </c>
      <c r="H8" s="55" t="s">
        <v>146</v>
      </c>
      <c r="I8" s="46" t="str">
        <f>IF(ISBLANK(H8)," ",VLOOKUP($H8,TÜMOKUL!A$1:H$100,2,0))</f>
        <v>Muhasebe Uygulamaları</v>
      </c>
      <c r="J8" s="47" t="str">
        <f>IF(ISBLANK(H8)," ",VLOOKUP($H8,TÜMOKUL!A$1:H$100,7,0))</f>
        <v>Öğr. Gör. Tunahan BİLGİN</v>
      </c>
    </row>
    <row r="9" spans="1:10" s="44" customFormat="1" ht="11.1" customHeight="1" x14ac:dyDescent="0.25">
      <c r="A9" s="197"/>
      <c r="B9" s="45">
        <v>0.625</v>
      </c>
      <c r="C9" s="55"/>
      <c r="D9" s="46" t="str">
        <f>IF(ISBLANK(C9)," ",VLOOKUP($C9,TÜMOKUL!A$1:H$100,2,0))</f>
        <v xml:space="preserve"> </v>
      </c>
      <c r="E9" s="46" t="str">
        <f>IF(ISBLANK(C9)," ",VLOOKUP($C9,TÜMOKUL!A$1:H$100,7,0))</f>
        <v xml:space="preserve"> </v>
      </c>
      <c r="F9" s="200"/>
      <c r="G9" s="45">
        <v>0.625</v>
      </c>
      <c r="H9" s="55" t="s">
        <v>146</v>
      </c>
      <c r="I9" s="46" t="str">
        <f>IF(ISBLANK(H9)," ",VLOOKUP($H9,TÜMOKUL!A$1:H$100,2,0))</f>
        <v>Muhasebe Uygulamaları</v>
      </c>
      <c r="J9" s="47" t="str">
        <f>IF(ISBLANK(H9)," ",VLOOKUP($H9,TÜMOKUL!A$1:H$100,7,0))</f>
        <v>Öğr. Gör. Tunahan BİLGİN</v>
      </c>
    </row>
    <row r="10" spans="1:10" s="44" customFormat="1" ht="11.1" customHeight="1" thickBot="1" x14ac:dyDescent="0.3">
      <c r="A10" s="198"/>
      <c r="B10" s="48">
        <v>0.66666666666666663</v>
      </c>
      <c r="C10" s="55"/>
      <c r="D10" s="49" t="str">
        <f>IF(ISBLANK(C10)," ",VLOOKUP($C10,TÜMOKUL!A$1:H$100,2,0))</f>
        <v xml:space="preserve"> </v>
      </c>
      <c r="E10" s="49" t="str">
        <f>IF(ISBLANK(C10)," ",VLOOKUP($C10,TÜMOKUL!A$1:H$100,7,0))</f>
        <v xml:space="preserve"> </v>
      </c>
      <c r="F10" s="201"/>
      <c r="G10" s="48">
        <v>0.66666666666666663</v>
      </c>
      <c r="H10" s="55" t="s">
        <v>146</v>
      </c>
      <c r="I10" s="49" t="str">
        <f>IF(ISBLANK(H10)," ",VLOOKUP($H10,TÜMOKUL!A$1:H$100,2,0))</f>
        <v>Muhasebe Uygulamaları</v>
      </c>
      <c r="J10" s="50" t="str">
        <f>IF(ISBLANK(H10)," ",VLOOKUP($H10,TÜMOKUL!A$1:H$100,7,0))</f>
        <v>Öğr. Gör. Tunahan BİLGİN</v>
      </c>
    </row>
    <row r="11" spans="1:10" s="44" customFormat="1" ht="11.1" customHeight="1" x14ac:dyDescent="0.25">
      <c r="A11" s="196" t="s">
        <v>47</v>
      </c>
      <c r="B11" s="41">
        <v>0.375</v>
      </c>
      <c r="C11" s="54"/>
      <c r="D11" s="42" t="str">
        <f>IF(ISBLANK(C11)," ",VLOOKUP($C11,TÜMOKUL!A$1:H$100,2,0))</f>
        <v xml:space="preserve"> </v>
      </c>
      <c r="E11" s="42" t="str">
        <f>IF(ISBLANK(C11)," ",VLOOKUP($C11,TÜMOKUL!A$1:H$100,7,0))</f>
        <v xml:space="preserve"> </v>
      </c>
      <c r="F11" s="199" t="s">
        <v>47</v>
      </c>
      <c r="G11" s="41">
        <v>0.375</v>
      </c>
      <c r="H11" s="139"/>
      <c r="I11" s="42" t="str">
        <f>IF(ISBLANK(H11)," ",VLOOKUP($H11,TÜMOKUL!A$1:H$100,2,0))</f>
        <v xml:space="preserve"> </v>
      </c>
      <c r="J11" s="43" t="str">
        <f>IF(ISBLANK(H11)," ",VLOOKUP($H11,TÜMOKUL!A$1:H$100,7,0))</f>
        <v xml:space="preserve"> </v>
      </c>
    </row>
    <row r="12" spans="1:10" s="44" customFormat="1" ht="11.1" customHeight="1" x14ac:dyDescent="0.25">
      <c r="A12" s="197"/>
      <c r="B12" s="45">
        <v>0.41666666666666669</v>
      </c>
      <c r="C12" s="55"/>
      <c r="D12" s="46" t="str">
        <f>IF(ISBLANK(C12)," ",VLOOKUP($C12,TÜMOKUL!A$1:H$100,2,0))</f>
        <v xml:space="preserve"> </v>
      </c>
      <c r="E12" s="46" t="str">
        <f>IF(ISBLANK(C12)," ",VLOOKUP($C12,TÜMOKUL!A$1:H$100,7,0))</f>
        <v xml:space="preserve"> </v>
      </c>
      <c r="F12" s="200"/>
      <c r="G12" s="45">
        <v>0.41666666666666669</v>
      </c>
      <c r="H12" s="55"/>
      <c r="I12" s="46" t="str">
        <f>IF(ISBLANK(H12)," ",VLOOKUP($H12,TÜMOKUL!A$1:H$100,2,0))</f>
        <v xml:space="preserve"> </v>
      </c>
      <c r="J12" s="47" t="str">
        <f>IF(ISBLANK(H12)," ",VLOOKUP($H12,TÜMOKUL!A$1:H$100,7,0))</f>
        <v xml:space="preserve"> </v>
      </c>
    </row>
    <row r="13" spans="1:10" s="44" customFormat="1" ht="11.1" customHeight="1" x14ac:dyDescent="0.25">
      <c r="A13" s="197"/>
      <c r="B13" s="45">
        <v>0.45833333333333331</v>
      </c>
      <c r="C13" s="55"/>
      <c r="D13" s="46" t="str">
        <f>IF(ISBLANK(C13)," ",VLOOKUP($C13,TÜMOKUL!A$1:H$100,2,0))</f>
        <v xml:space="preserve"> </v>
      </c>
      <c r="E13" s="46" t="str">
        <f>IF(ISBLANK(C13)," ",VLOOKUP($C13,TÜMOKUL!A$1:H$100,7,0))</f>
        <v xml:space="preserve"> </v>
      </c>
      <c r="F13" s="200"/>
      <c r="G13" s="45">
        <v>0.45833333333333331</v>
      </c>
      <c r="H13" s="136"/>
      <c r="I13" s="46" t="str">
        <f>IF(ISBLANK(H13)," ",VLOOKUP($H13,TÜMOKUL!A$1:H$100,2,0))</f>
        <v xml:space="preserve"> </v>
      </c>
      <c r="J13" s="47" t="str">
        <f>IF(ISBLANK(H13)," ",VLOOKUP($H13,TÜMOKUL!A$1:H$100,7,0))</f>
        <v xml:space="preserve"> </v>
      </c>
    </row>
    <row r="14" spans="1:10" s="44" customFormat="1" ht="4.5" customHeight="1" x14ac:dyDescent="0.25">
      <c r="A14" s="197"/>
      <c r="B14" s="143">
        <v>0.5</v>
      </c>
      <c r="C14" s="144"/>
      <c r="D14" s="145" t="str">
        <f>IF(ISBLANK(C14)," ",VLOOKUP($C14,TÜMOKUL!A$1:H$100,2,0))</f>
        <v xml:space="preserve"> </v>
      </c>
      <c r="E14" s="145" t="str">
        <f>IF(ISBLANK(C14)," ",VLOOKUP($C14,TÜMOKUL!A$1:H$100,7,0))</f>
        <v xml:space="preserve"> </v>
      </c>
      <c r="F14" s="200"/>
      <c r="G14" s="45">
        <v>0.5</v>
      </c>
      <c r="H14" s="144"/>
      <c r="I14" s="145" t="str">
        <f>IF(ISBLANK(H14)," ",VLOOKUP($H14,TÜMOKUL!A$1:H$100,2,0))</f>
        <v xml:space="preserve"> </v>
      </c>
      <c r="J14" s="146" t="str">
        <f>IF(ISBLANK(H14)," ",VLOOKUP($H14,TÜMOKUL!A$1:H$100,7,0))</f>
        <v xml:space="preserve"> </v>
      </c>
    </row>
    <row r="15" spans="1:10" s="44" customFormat="1" ht="11.1" customHeight="1" x14ac:dyDescent="0.25">
      <c r="A15" s="197"/>
      <c r="B15" s="45">
        <v>0.54166666666666663</v>
      </c>
      <c r="C15" s="55" t="s">
        <v>136</v>
      </c>
      <c r="D15" s="46" t="str">
        <f>IF(ISBLANK(C15)," ",VLOOKUP($C15,TÜMOKUL!A$1:H$100,2,0))</f>
        <v>Genel Muhasebe-II</v>
      </c>
      <c r="E15" s="46" t="str">
        <f>IF(ISBLANK(C15)," ",VLOOKUP($C15,TÜMOKUL!A$1:H$100,7,0))</f>
        <v>Öğr. Gör. Tunahan BİLGİN</v>
      </c>
      <c r="F15" s="200"/>
      <c r="G15" s="45">
        <v>0.54166666666666663</v>
      </c>
      <c r="H15" s="55" t="s">
        <v>151</v>
      </c>
      <c r="I15" s="46" t="str">
        <f>IF(ISBLANK(H15)," ",VLOOKUP($H15,TÜMOKUL!A$1:H$100,2,0))</f>
        <v>Bilgisayarlı Muhasebe</v>
      </c>
      <c r="J15" s="47" t="str">
        <f>IF(ISBLANK(H15)," ",VLOOKUP($H15,TÜMOKUL!A$1:H$100,7,0))</f>
        <v>Öğr. Gör. Abdulkadir ERYILMAZ</v>
      </c>
    </row>
    <row r="16" spans="1:10" s="44" customFormat="1" ht="11.1" customHeight="1" x14ac:dyDescent="0.25">
      <c r="A16" s="197"/>
      <c r="B16" s="45">
        <v>0.58333333333333337</v>
      </c>
      <c r="C16" s="55" t="s">
        <v>136</v>
      </c>
      <c r="D16" s="46" t="str">
        <f>IF(ISBLANK(C16)," ",VLOOKUP($C16,TÜMOKUL!A$1:H$100,2,0))</f>
        <v>Genel Muhasebe-II</v>
      </c>
      <c r="E16" s="46" t="str">
        <f>IF(ISBLANK(C16)," ",VLOOKUP($C16,TÜMOKUL!A$1:H$100,7,0))</f>
        <v>Öğr. Gör. Tunahan BİLGİN</v>
      </c>
      <c r="F16" s="200"/>
      <c r="G16" s="45">
        <v>0.58333333333333337</v>
      </c>
      <c r="H16" s="55" t="s">
        <v>151</v>
      </c>
      <c r="I16" s="46" t="str">
        <f>IF(ISBLANK(H16)," ",VLOOKUP($H16,TÜMOKUL!A$1:H$100,2,0))</f>
        <v>Bilgisayarlı Muhasebe</v>
      </c>
      <c r="J16" s="47" t="str">
        <f>IF(ISBLANK(H16)," ",VLOOKUP($H16,TÜMOKUL!A$1:H$100,7,0))</f>
        <v>Öğr. Gör. Abdulkadir ERYILMAZ</v>
      </c>
    </row>
    <row r="17" spans="1:10" s="44" customFormat="1" ht="11.1" customHeight="1" x14ac:dyDescent="0.25">
      <c r="A17" s="197"/>
      <c r="B17" s="45">
        <v>0.625</v>
      </c>
      <c r="C17" s="55" t="s">
        <v>136</v>
      </c>
      <c r="D17" s="46" t="str">
        <f>IF(ISBLANK(C17)," ",VLOOKUP($C17,TÜMOKUL!A$1:H$100,2,0))</f>
        <v>Genel Muhasebe-II</v>
      </c>
      <c r="E17" s="46" t="str">
        <f>IF(ISBLANK(C17)," ",VLOOKUP($C17,TÜMOKUL!A$1:H$100,7,0))</f>
        <v>Öğr. Gör. Tunahan BİLGİN</v>
      </c>
      <c r="F17" s="200"/>
      <c r="G17" s="45">
        <v>0.625</v>
      </c>
      <c r="H17" s="55" t="s">
        <v>151</v>
      </c>
      <c r="I17" s="46" t="str">
        <f>IF(ISBLANK(H17)," ",VLOOKUP($H17,TÜMOKUL!A$1:H$100,2,0))</f>
        <v>Bilgisayarlı Muhasebe</v>
      </c>
      <c r="J17" s="47" t="str">
        <f>IF(ISBLANK(H17)," ",VLOOKUP($H17,TÜMOKUL!A$1:H$100,7,0))</f>
        <v>Öğr. Gör. Abdulkadir ERYILMAZ</v>
      </c>
    </row>
    <row r="18" spans="1:10" s="44" customFormat="1" ht="11.1" customHeight="1" thickBot="1" x14ac:dyDescent="0.3">
      <c r="A18" s="198"/>
      <c r="B18" s="48">
        <v>0.66666666666666663</v>
      </c>
      <c r="C18" s="55" t="s">
        <v>136</v>
      </c>
      <c r="D18" s="49" t="str">
        <f>IF(ISBLANK(C18)," ",VLOOKUP($C18,TÜMOKUL!A$1:H$100,2,0))</f>
        <v>Genel Muhasebe-II</v>
      </c>
      <c r="E18" s="49" t="str">
        <f>IF(ISBLANK(C18)," ",VLOOKUP($C18,TÜMOKUL!A$1:H$100,7,0))</f>
        <v>Öğr. Gör. Tunahan BİLGİN</v>
      </c>
      <c r="F18" s="201"/>
      <c r="G18" s="48">
        <v>0.66666666666666663</v>
      </c>
      <c r="H18" s="55" t="s">
        <v>151</v>
      </c>
      <c r="I18" s="49" t="str">
        <f>IF(ISBLANK(H18)," ",VLOOKUP($H18,TÜMOKUL!A$1:H$100,2,0))</f>
        <v>Bilgisayarlı Muhasebe</v>
      </c>
      <c r="J18" s="50" t="str">
        <f>IF(ISBLANK(H18)," ",VLOOKUP($H18,TÜMOKUL!A$1:H$100,7,0))</f>
        <v>Öğr. Gör. Abdulkadir ERYILMAZ</v>
      </c>
    </row>
    <row r="19" spans="1:10" s="44" customFormat="1" ht="11.1" customHeight="1" x14ac:dyDescent="0.25">
      <c r="A19" s="196" t="s">
        <v>48</v>
      </c>
      <c r="B19" s="41">
        <v>0.375</v>
      </c>
      <c r="C19" s="139" t="s">
        <v>137</v>
      </c>
      <c r="D19" s="42" t="str">
        <f>IF(ISBLANK(C19)," ",VLOOKUP($C19,TÜMOKUL!A$1:H$100,2,0))</f>
        <v>Makro Ekonomi</v>
      </c>
      <c r="E19" s="42" t="str">
        <f>IF(ISBLANK(C19)," ",VLOOKUP($C19,TÜMOKUL!A$1:H$100,7,0))</f>
        <v>Öğr. Gör. Seval ŞENGEZER</v>
      </c>
      <c r="F19" s="199" t="s">
        <v>48</v>
      </c>
      <c r="G19" s="41">
        <v>0.375</v>
      </c>
      <c r="H19" s="139"/>
      <c r="I19" s="42" t="str">
        <f>IF(ISBLANK(H19)," ",VLOOKUP($H19,TÜMOKUL!A$1:H$100,2,0))</f>
        <v xml:space="preserve"> </v>
      </c>
      <c r="J19" s="43" t="str">
        <f>IF(ISBLANK(H19)," ",VLOOKUP($H19,TÜMOKUL!A$1:H$100,7,0))</f>
        <v xml:space="preserve"> </v>
      </c>
    </row>
    <row r="20" spans="1:10" s="44" customFormat="1" ht="11.1" customHeight="1" x14ac:dyDescent="0.25">
      <c r="A20" s="197"/>
      <c r="B20" s="45">
        <v>0.41666666666666669</v>
      </c>
      <c r="C20" s="55" t="s">
        <v>137</v>
      </c>
      <c r="D20" s="46" t="str">
        <f>IF(ISBLANK(C20)," ",VLOOKUP($C20,TÜMOKUL!A$1:H$100,2,0))</f>
        <v>Makro Ekonomi</v>
      </c>
      <c r="E20" s="46" t="str">
        <f>IF(ISBLANK(C20)," ",VLOOKUP($C20,TÜMOKUL!A$1:H$100,7,0))</f>
        <v>Öğr. Gör. Seval ŞENGEZER</v>
      </c>
      <c r="F20" s="200"/>
      <c r="G20" s="45">
        <v>0.41666666666666669</v>
      </c>
      <c r="H20" s="55" t="s">
        <v>152</v>
      </c>
      <c r="I20" s="46" t="str">
        <f>IF(ISBLANK(H20)," ",VLOOKUP($H20,TÜMOKUL!A$1:H$100,2,0))</f>
        <v>Sermaye Piyasası Ve Borsalar</v>
      </c>
      <c r="J20" s="47" t="str">
        <f>IF(ISBLANK(H20)," ",VLOOKUP($H20,TÜMOKUL!A$1:H$100,7,0))</f>
        <v>Öğr. Gör. Dr. Azize Zehra ÇELENLİ BAŞARAN</v>
      </c>
    </row>
    <row r="21" spans="1:10" s="44" customFormat="1" ht="11.1" customHeight="1" x14ac:dyDescent="0.25">
      <c r="A21" s="197"/>
      <c r="B21" s="45">
        <v>0.45833333333333331</v>
      </c>
      <c r="C21" s="147" t="s">
        <v>137</v>
      </c>
      <c r="D21" s="46" t="str">
        <f>IF(ISBLANK(C21)," ",VLOOKUP($C21,TÜMOKUL!A$1:H$100,2,0))</f>
        <v>Makro Ekonomi</v>
      </c>
      <c r="E21" s="46" t="str">
        <f>IF(ISBLANK(C21)," ",VLOOKUP($C21,TÜMOKUL!A$1:H$100,7,0))</f>
        <v>Öğr. Gör. Seval ŞENGEZER</v>
      </c>
      <c r="F21" s="200"/>
      <c r="G21" s="45">
        <v>0.45833333333333331</v>
      </c>
      <c r="H21" s="55" t="s">
        <v>152</v>
      </c>
      <c r="I21" s="46" t="str">
        <f>IF(ISBLANK(H21)," ",VLOOKUP($H21,TÜMOKUL!A$1:H$100,2,0))</f>
        <v>Sermaye Piyasası Ve Borsalar</v>
      </c>
      <c r="J21" s="47" t="str">
        <f>IF(ISBLANK(H21)," ",VLOOKUP($H21,TÜMOKUL!A$1:H$100,7,0))</f>
        <v>Öğr. Gör. Dr. Azize Zehra ÇELENLİ BAŞARAN</v>
      </c>
    </row>
    <row r="22" spans="1:10" s="44" customFormat="1" ht="4.5" customHeight="1" x14ac:dyDescent="0.25">
      <c r="A22" s="197"/>
      <c r="B22" s="45">
        <v>0.5</v>
      </c>
      <c r="C22" s="144"/>
      <c r="D22" s="145" t="str">
        <f>IF(ISBLANK(C22)," ",VLOOKUP($C22,TÜMOKUL!A$1:H$100,2,0))</f>
        <v xml:space="preserve"> </v>
      </c>
      <c r="E22" s="145" t="str">
        <f>IF(ISBLANK(C22)," ",VLOOKUP($C22,TÜMOKUL!A$1:H$100,7,0))</f>
        <v xml:space="preserve"> </v>
      </c>
      <c r="F22" s="200"/>
      <c r="G22" s="45">
        <v>0.5</v>
      </c>
      <c r="H22" s="144"/>
      <c r="I22" s="145" t="str">
        <f>IF(ISBLANK(H22)," ",VLOOKUP($H22,TÜMOKUL!A$1:H$100,2,0))</f>
        <v xml:space="preserve"> </v>
      </c>
      <c r="J22" s="146" t="str">
        <f>IF(ISBLANK(H22)," ",VLOOKUP($H22,TÜMOKUL!A$1:H$100,7,0))</f>
        <v xml:space="preserve"> </v>
      </c>
    </row>
    <row r="23" spans="1:10" s="44" customFormat="1" ht="11.1" customHeight="1" x14ac:dyDescent="0.25">
      <c r="A23" s="197"/>
      <c r="B23" s="45">
        <v>0.54166666666666663</v>
      </c>
      <c r="C23" s="55" t="s">
        <v>140</v>
      </c>
      <c r="D23" s="46" t="str">
        <f>IF(ISBLANK(C23)," ",VLOOKUP($C23,TÜMOKUL!A$1:H$100,2,0))</f>
        <v>Finansal Yönetim</v>
      </c>
      <c r="E23" s="46" t="str">
        <f>IF(ISBLANK(C23)," ",VLOOKUP($C23,TÜMOKUL!A$1:H$100,7,0))</f>
        <v>Öğr. Gör. Ömer YILMAZ</v>
      </c>
      <c r="F23" s="200"/>
      <c r="G23" s="45">
        <v>0.54166666666666663</v>
      </c>
      <c r="H23" s="55" t="s">
        <v>148</v>
      </c>
      <c r="I23" s="46" t="str">
        <f>IF(ISBLANK(H23)," ",VLOOKUP($H23,TÜMOKUL!A$1:H$100,2,0))</f>
        <v>İstatistik</v>
      </c>
      <c r="J23" s="47" t="str">
        <f>IF(ISBLANK(H23)," ",VLOOKUP($H23,TÜMOKUL!A$1:H$100,7,0))</f>
        <v>Öğr. Gör. Dr. Azize Zehra ÇELENLİ BAŞARAN</v>
      </c>
    </row>
    <row r="24" spans="1:10" s="44" customFormat="1" ht="11.1" customHeight="1" x14ac:dyDescent="0.25">
      <c r="A24" s="197"/>
      <c r="B24" s="45">
        <v>0.58333333333333337</v>
      </c>
      <c r="C24" s="55" t="s">
        <v>140</v>
      </c>
      <c r="D24" s="46" t="str">
        <f>IF(ISBLANK(C24)," ",VLOOKUP($C24,TÜMOKUL!A$1:H$100,2,0))</f>
        <v>Finansal Yönetim</v>
      </c>
      <c r="E24" s="46" t="str">
        <f>IF(ISBLANK(C24)," ",VLOOKUP($C24,TÜMOKUL!A$1:H$100,7,0))</f>
        <v>Öğr. Gör. Ömer YILMAZ</v>
      </c>
      <c r="F24" s="200"/>
      <c r="G24" s="45">
        <v>0.58333333333333337</v>
      </c>
      <c r="H24" s="55" t="s">
        <v>148</v>
      </c>
      <c r="I24" s="46" t="str">
        <f>IF(ISBLANK(H24)," ",VLOOKUP($H24,TÜMOKUL!A$1:H$100,2,0))</f>
        <v>İstatistik</v>
      </c>
      <c r="J24" s="47" t="str">
        <f>IF(ISBLANK(H24)," ",VLOOKUP($H24,TÜMOKUL!A$1:H$100,7,0))</f>
        <v>Öğr. Gör. Dr. Azize Zehra ÇELENLİ BAŞARAN</v>
      </c>
    </row>
    <row r="25" spans="1:10" s="44" customFormat="1" ht="11.1" customHeight="1" x14ac:dyDescent="0.25">
      <c r="A25" s="197"/>
      <c r="B25" s="45">
        <v>0.625</v>
      </c>
      <c r="C25" s="55" t="s">
        <v>140</v>
      </c>
      <c r="D25" s="46" t="str">
        <f>IF(ISBLANK(C25)," ",VLOOKUP($C25,TÜMOKUL!A$1:H$100,2,0))</f>
        <v>Finansal Yönetim</v>
      </c>
      <c r="E25" s="46" t="str">
        <f>IF(ISBLANK(C25)," ",VLOOKUP($C25,TÜMOKUL!A$1:H$100,7,0))</f>
        <v>Öğr. Gör. Ömer YILMAZ</v>
      </c>
      <c r="F25" s="200"/>
      <c r="G25" s="45">
        <v>0.625</v>
      </c>
      <c r="H25" s="55"/>
      <c r="I25" s="46" t="str">
        <f>IF(ISBLANK(H25)," ",VLOOKUP($H25,TÜMOKUL!A$1:H$100,2,0))</f>
        <v xml:space="preserve"> </v>
      </c>
      <c r="J25" s="47" t="str">
        <f>IF(ISBLANK(H25)," ",VLOOKUP($H25,TÜMOKUL!A$1:H$100,7,0))</f>
        <v xml:space="preserve"> </v>
      </c>
    </row>
    <row r="26" spans="1:10" s="44" customFormat="1" ht="11.1" customHeight="1" thickBot="1" x14ac:dyDescent="0.3">
      <c r="A26" s="198"/>
      <c r="B26" s="48">
        <v>0.66666666666666663</v>
      </c>
      <c r="C26" s="55" t="s">
        <v>140</v>
      </c>
      <c r="D26" s="49" t="str">
        <f>IF(ISBLANK(C26)," ",VLOOKUP($C26,TÜMOKUL!A$1:H$100,2,0))</f>
        <v>Finansal Yönetim</v>
      </c>
      <c r="E26" s="49" t="str">
        <f>IF(ISBLANK(C26)," ",VLOOKUP($C26,TÜMOKUL!A$1:H$100,7,0))</f>
        <v>Öğr. Gör. Ömer YILMAZ</v>
      </c>
      <c r="F26" s="201"/>
      <c r="G26" s="48">
        <v>0.66666666666666663</v>
      </c>
      <c r="H26" s="56"/>
      <c r="I26" s="49" t="str">
        <f>IF(ISBLANK(H26)," ",VLOOKUP($H26,TÜMOKUL!A$1:H$100,2,0))</f>
        <v xml:space="preserve"> </v>
      </c>
      <c r="J26" s="50" t="str">
        <f>IF(ISBLANK(H26)," ",VLOOKUP($H26,TÜMOKUL!A$1:H$100,7,0))</f>
        <v xml:space="preserve"> </v>
      </c>
    </row>
    <row r="27" spans="1:10" s="44" customFormat="1" ht="11.1" customHeight="1" x14ac:dyDescent="0.25">
      <c r="A27" s="196" t="s">
        <v>49</v>
      </c>
      <c r="B27" s="41">
        <v>0.375</v>
      </c>
      <c r="C27" s="139"/>
      <c r="D27" s="42" t="str">
        <f>IF(ISBLANK(C27)," ",VLOOKUP($C27,TÜMOKUL!A$1:H$100,2,0))</f>
        <v xml:space="preserve"> </v>
      </c>
      <c r="E27" s="42" t="str">
        <f>IF(ISBLANK(C27)," ",VLOOKUP($C27,TÜMOKUL!A$1:H$100,7,0))</f>
        <v xml:space="preserve"> </v>
      </c>
      <c r="F27" s="199" t="s">
        <v>49</v>
      </c>
      <c r="G27" s="41">
        <v>0.375</v>
      </c>
      <c r="H27" s="139" t="s">
        <v>150</v>
      </c>
      <c r="I27" s="42" t="str">
        <f>IF(ISBLANK(H27)," ",VLOOKUP($H27,TÜMOKUL!A$1:H$100,2,0))</f>
        <v>Mesleki Belgler Ve Yazışmalar</v>
      </c>
      <c r="J27" s="43" t="str">
        <f>IF(ISBLANK(H27)," ",VLOOKUP($H27,TÜMOKUL!A$1:H$100,7,0))</f>
        <v>Öğr. Gör. Mustafa SOLMAZ</v>
      </c>
    </row>
    <row r="28" spans="1:10" s="44" customFormat="1" ht="11.1" customHeight="1" x14ac:dyDescent="0.25">
      <c r="A28" s="197"/>
      <c r="B28" s="45">
        <v>0.41666666666666669</v>
      </c>
      <c r="C28" s="55"/>
      <c r="D28" s="46" t="str">
        <f>IF(ISBLANK(C28)," ",VLOOKUP($C28,TÜMOKUL!A$1:H$100,2,0))</f>
        <v xml:space="preserve"> </v>
      </c>
      <c r="E28" s="46" t="str">
        <f>IF(ISBLANK(C28)," ",VLOOKUP($C28,TÜMOKUL!A$1:H$100,7,0))</f>
        <v xml:space="preserve"> </v>
      </c>
      <c r="F28" s="200"/>
      <c r="G28" s="45">
        <v>0.41666666666666669</v>
      </c>
      <c r="H28" s="55" t="s">
        <v>150</v>
      </c>
      <c r="I28" s="46" t="str">
        <f>IF(ISBLANK(H28)," ",VLOOKUP($H28,TÜMOKUL!A$1:H$100,2,0))</f>
        <v>Mesleki Belgler Ve Yazışmalar</v>
      </c>
      <c r="J28" s="47" t="str">
        <f>IF(ISBLANK(H28)," ",VLOOKUP($H28,TÜMOKUL!A$1:H$100,7,0))</f>
        <v>Öğr. Gör. Mustafa SOLMAZ</v>
      </c>
    </row>
    <row r="29" spans="1:10" s="44" customFormat="1" ht="11.1" customHeight="1" x14ac:dyDescent="0.25">
      <c r="A29" s="197"/>
      <c r="B29" s="45">
        <v>0.45833333333333331</v>
      </c>
      <c r="C29" s="136"/>
      <c r="D29" s="46" t="str">
        <f>IF(ISBLANK(C29)," ",VLOOKUP($C29,TÜMOKUL!A$1:H$100,2,0))</f>
        <v xml:space="preserve"> </v>
      </c>
      <c r="E29" s="46" t="str">
        <f>IF(ISBLANK(C29)," ",VLOOKUP($C29,TÜMOKUL!A$1:H$100,7,0))</f>
        <v xml:space="preserve"> </v>
      </c>
      <c r="F29" s="200"/>
      <c r="G29" s="45">
        <v>0.45833333333333331</v>
      </c>
      <c r="H29" s="136" t="s">
        <v>150</v>
      </c>
      <c r="I29" s="46" t="str">
        <f>IF(ISBLANK(H29)," ",VLOOKUP($H29,TÜMOKUL!A$1:H$100,2,0))</f>
        <v>Mesleki Belgler Ve Yazışmalar</v>
      </c>
      <c r="J29" s="47" t="str">
        <f>IF(ISBLANK(H29)," ",VLOOKUP($H29,TÜMOKUL!A$1:H$100,7,0))</f>
        <v>Öğr. Gör. Mustafa SOLMAZ</v>
      </c>
    </row>
    <row r="30" spans="1:10" s="44" customFormat="1" ht="3.75" customHeight="1" x14ac:dyDescent="0.25">
      <c r="A30" s="197"/>
      <c r="B30" s="45">
        <v>0.5</v>
      </c>
      <c r="C30" s="144"/>
      <c r="D30" s="145" t="str">
        <f>IF(ISBLANK(C30)," ",VLOOKUP($C30,TÜMOKUL!A$1:H$100,2,0))</f>
        <v xml:space="preserve"> </v>
      </c>
      <c r="E30" s="145" t="str">
        <f>IF(ISBLANK(C30)," ",VLOOKUP($C30,TÜMOKUL!A$1:H$100,7,0))</f>
        <v xml:space="preserve"> </v>
      </c>
      <c r="F30" s="200"/>
      <c r="G30" s="143">
        <v>0.5</v>
      </c>
      <c r="H30" s="144"/>
      <c r="I30" s="145" t="str">
        <f>IF(ISBLANK(H30)," ",VLOOKUP($H30,TÜMOKUL!A$1:H$100,2,0))</f>
        <v xml:space="preserve"> </v>
      </c>
      <c r="J30" s="146" t="str">
        <f>IF(ISBLANK(H30)," ",VLOOKUP($H30,TÜMOKUL!A$1:H$100,7,0))</f>
        <v xml:space="preserve"> </v>
      </c>
    </row>
    <row r="31" spans="1:10" s="44" customFormat="1" ht="11.1" customHeight="1" x14ac:dyDescent="0.25">
      <c r="A31" s="197"/>
      <c r="B31" s="45">
        <v>0.54166666666666663</v>
      </c>
      <c r="C31" s="55" t="s">
        <v>141</v>
      </c>
      <c r="D31" s="46" t="str">
        <f>IF(ISBLANK(C31)," ",VLOOKUP($C31,TÜMOKUL!A$1:H$100,2,0))</f>
        <v>İş Ve Sosyal Güvenlik Hukuku</v>
      </c>
      <c r="E31" s="46" t="str">
        <f>IF(ISBLANK(C31)," ",VLOOKUP($C31,TÜMOKUL!A$1:H$100,7,0))</f>
        <v>Öğr. Gör. Muharrem Selçuk ÖZKAN</v>
      </c>
      <c r="F31" s="200"/>
      <c r="G31" s="45">
        <v>0.54166666666666663</v>
      </c>
      <c r="H31" s="55" t="s">
        <v>149</v>
      </c>
      <c r="I31" s="46" t="str">
        <f>IF(ISBLANK(H31)," ",VLOOKUP($H31,TÜMOKUL!A$1:H$100,2,0))</f>
        <v>Borçlar Hukuku</v>
      </c>
      <c r="J31" s="47" t="str">
        <f>IF(ISBLANK(H31)," ",VLOOKUP($H31,TÜMOKUL!A$1:H$100,7,0))</f>
        <v>Öğr. Gör. Mustafa SOLMAZ</v>
      </c>
    </row>
    <row r="32" spans="1:10" s="44" customFormat="1" ht="11.1" customHeight="1" x14ac:dyDescent="0.25">
      <c r="A32" s="197"/>
      <c r="B32" s="45">
        <v>0.58333333333333337</v>
      </c>
      <c r="C32" s="55" t="s">
        <v>141</v>
      </c>
      <c r="D32" s="46" t="str">
        <f>IF(ISBLANK(C32)," ",VLOOKUP($C32,TÜMOKUL!A$1:H$100,2,0))</f>
        <v>İş Ve Sosyal Güvenlik Hukuku</v>
      </c>
      <c r="E32" s="46" t="str">
        <f>IF(ISBLANK(C32)," ",VLOOKUP($C32,TÜMOKUL!A$1:H$100,7,0))</f>
        <v>Öğr. Gör. Muharrem Selçuk ÖZKAN</v>
      </c>
      <c r="F32" s="200"/>
      <c r="G32" s="45">
        <v>0.58333333333333337</v>
      </c>
      <c r="H32" s="55" t="s">
        <v>149</v>
      </c>
      <c r="I32" s="46" t="str">
        <f>IF(ISBLANK(H32)," ",VLOOKUP($H32,TÜMOKUL!A$1:H$100,2,0))</f>
        <v>Borçlar Hukuku</v>
      </c>
      <c r="J32" s="47" t="str">
        <f>IF(ISBLANK(H32)," ",VLOOKUP($H32,TÜMOKUL!A$1:H$100,7,0))</f>
        <v>Öğr. Gör. Mustafa SOLMAZ</v>
      </c>
    </row>
    <row r="33" spans="1:10" s="44" customFormat="1" ht="11.1" customHeight="1" x14ac:dyDescent="0.25">
      <c r="A33" s="197"/>
      <c r="B33" s="45">
        <v>0.625</v>
      </c>
      <c r="C33" s="55" t="s">
        <v>139</v>
      </c>
      <c r="D33" s="46" t="str">
        <f>IF(ISBLANK(C33)," ",VLOOKUP($C33,TÜMOKUL!A$1:H$100,2,0))</f>
        <v>Vergi Hukuku</v>
      </c>
      <c r="E33" s="46" t="str">
        <f>IF(ISBLANK(C33)," ",VLOOKUP($C33,TÜMOKUL!A$1:H$100,7,0))</f>
        <v>Öğr. Gör. Mustafa SOLMAZ</v>
      </c>
      <c r="F33" s="200"/>
      <c r="G33" s="45">
        <v>0.625</v>
      </c>
      <c r="H33" s="55"/>
      <c r="I33" s="46" t="str">
        <f>IF(ISBLANK(H33)," ",VLOOKUP($H33,TÜMOKUL!A$1:H$100,2,0))</f>
        <v xml:space="preserve"> </v>
      </c>
      <c r="J33" s="47" t="str">
        <f>IF(ISBLANK(H33)," ",VLOOKUP($H33,TÜMOKUL!A$1:H$100,7,0))</f>
        <v xml:space="preserve"> </v>
      </c>
    </row>
    <row r="34" spans="1:10" s="44" customFormat="1" ht="11.1" customHeight="1" thickBot="1" x14ac:dyDescent="0.3">
      <c r="A34" s="198"/>
      <c r="B34" s="48">
        <v>0.66666666666666663</v>
      </c>
      <c r="C34" s="56" t="s">
        <v>139</v>
      </c>
      <c r="D34" s="49" t="str">
        <f>IF(ISBLANK(C34)," ",VLOOKUP($C34,TÜMOKUL!A$1:H$100,2,0))</f>
        <v>Vergi Hukuku</v>
      </c>
      <c r="E34" s="49" t="str">
        <f>IF(ISBLANK(C34)," ",VLOOKUP($C34,TÜMOKUL!A$1:H$100,7,0))</f>
        <v>Öğr. Gör. Mustafa SOLMAZ</v>
      </c>
      <c r="F34" s="201"/>
      <c r="G34" s="48">
        <v>0.66666666666666663</v>
      </c>
      <c r="H34" s="56"/>
      <c r="I34" s="49" t="str">
        <f>IF(ISBLANK(H34)," ",VLOOKUP($H34,TÜMOKUL!A$1:H$100,2,0))</f>
        <v xml:space="preserve"> </v>
      </c>
      <c r="J34" s="50" t="str">
        <f>IF(ISBLANK(H34)," ",VLOOKUP($H34,TÜMOKUL!A$1:H$100,7,0))</f>
        <v xml:space="preserve"> </v>
      </c>
    </row>
    <row r="35" spans="1:10" s="44" customFormat="1" ht="11.1" customHeight="1" x14ac:dyDescent="0.25">
      <c r="A35" s="196" t="s">
        <v>50</v>
      </c>
      <c r="B35" s="41">
        <v>0.375</v>
      </c>
      <c r="C35" s="139" t="s">
        <v>145</v>
      </c>
      <c r="D35" s="42" t="str">
        <f>IF(ISBLANK(C35)," ",VLOOKUP($C35,TÜMOKUL!A$1:H$100,2,0))</f>
        <v>Muhasebe Denetimi</v>
      </c>
      <c r="E35" s="42" t="str">
        <f>IF(ISBLANK(C35)," ",VLOOKUP($C35,TÜMOKUL!A$1:H$100,7,0))</f>
        <v>Öğr. Gör. Ömer YILMAZ</v>
      </c>
      <c r="F35" s="199" t="s">
        <v>50</v>
      </c>
      <c r="G35" s="41">
        <v>0.375</v>
      </c>
      <c r="H35" s="139"/>
      <c r="I35" s="42" t="str">
        <f>IF(ISBLANK(H35)," ",VLOOKUP($H35,TÜMOKUL!A$1:H$100,2,0))</f>
        <v xml:space="preserve"> </v>
      </c>
      <c r="J35" s="43" t="str">
        <f>IF(ISBLANK(H35)," ",VLOOKUP($H35,TÜMOKUL!A$1:H$100,7,0))</f>
        <v xml:space="preserve"> </v>
      </c>
    </row>
    <row r="36" spans="1:10" s="44" customFormat="1" ht="11.1" customHeight="1" x14ac:dyDescent="0.25">
      <c r="A36" s="197"/>
      <c r="B36" s="45">
        <v>0.41666666666666669</v>
      </c>
      <c r="C36" s="55" t="s">
        <v>145</v>
      </c>
      <c r="D36" s="46" t="str">
        <f>IF(ISBLANK(C36)," ",VLOOKUP($C36,TÜMOKUL!A$1:H$100,2,0))</f>
        <v>Muhasebe Denetimi</v>
      </c>
      <c r="E36" s="46" t="str">
        <f>IF(ISBLANK(C36)," ",VLOOKUP($C36,TÜMOKUL!A$1:H$100,7,0))</f>
        <v>Öğr. Gör. Ömer YILMAZ</v>
      </c>
      <c r="F36" s="200"/>
      <c r="G36" s="45">
        <v>0.41666666666666669</v>
      </c>
      <c r="H36" s="55" t="s">
        <v>147</v>
      </c>
      <c r="I36" s="46" t="str">
        <f>IF(ISBLANK(H36)," ",VLOOKUP($H36,TÜMOKUL!A$1:H$100,2,0))</f>
        <v>Finansal Yatırım Araçları</v>
      </c>
      <c r="J36" s="47" t="str">
        <f>IF(ISBLANK(H36)," ",VLOOKUP($H36,TÜMOKUL!A$1:H$100,7,0))</f>
        <v>Öğr. Gör. Dr. Azize Zehra ÇELENLİ BAŞARAN</v>
      </c>
    </row>
    <row r="37" spans="1:10" s="44" customFormat="1" ht="11.1" customHeight="1" x14ac:dyDescent="0.25">
      <c r="A37" s="197"/>
      <c r="B37" s="45">
        <v>0.45833333333333331</v>
      </c>
      <c r="C37" s="55" t="s">
        <v>145</v>
      </c>
      <c r="D37" s="46" t="str">
        <f>IF(ISBLANK(C37)," ",VLOOKUP($C37,TÜMOKUL!A$1:H$100,2,0))</f>
        <v>Muhasebe Denetimi</v>
      </c>
      <c r="E37" s="46" t="str">
        <f>IF(ISBLANK(C37)," ",VLOOKUP($C37,TÜMOKUL!A$1:H$100,7,0))</f>
        <v>Öğr. Gör. Ömer YILMAZ</v>
      </c>
      <c r="F37" s="200"/>
      <c r="G37" s="45">
        <v>0.45833333333333331</v>
      </c>
      <c r="H37" s="55" t="s">
        <v>147</v>
      </c>
      <c r="I37" s="46" t="str">
        <f>IF(ISBLANK(H37)," ",VLOOKUP($H37,TÜMOKUL!A$1:H$100,2,0))</f>
        <v>Finansal Yatırım Araçları</v>
      </c>
      <c r="J37" s="47" t="str">
        <f>IF(ISBLANK(H37)," ",VLOOKUP($H37,TÜMOKUL!A$1:H$100,7,0))</f>
        <v>Öğr. Gör. Dr. Azize Zehra ÇELENLİ BAŞARAN</v>
      </c>
    </row>
    <row r="38" spans="1:10" s="44" customFormat="1" ht="3.75" customHeight="1" x14ac:dyDescent="0.25">
      <c r="A38" s="197"/>
      <c r="B38" s="45">
        <v>0.5</v>
      </c>
      <c r="C38" s="144"/>
      <c r="D38" s="145" t="str">
        <f>IF(ISBLANK(C38)," ",VLOOKUP($C38,TÜMOKUL!A$1:H$100,2,0))</f>
        <v xml:space="preserve"> </v>
      </c>
      <c r="E38" s="145" t="str">
        <f>IF(ISBLANK(C38)," ",VLOOKUP($C38,TÜMOKUL!A$1:H$100,7,0))</f>
        <v xml:space="preserve"> </v>
      </c>
      <c r="F38" s="200"/>
      <c r="G38" s="45">
        <v>0.5</v>
      </c>
      <c r="H38" s="144"/>
      <c r="I38" s="145" t="str">
        <f>IF(ISBLANK(H38)," ",VLOOKUP($H38,TÜMOKUL!A$1:H$100,2,0))</f>
        <v xml:space="preserve"> </v>
      </c>
      <c r="J38" s="146" t="str">
        <f>IF(ISBLANK(H38)," ",VLOOKUP($H38,TÜMOKUL!A$1:H$100,7,0))</f>
        <v xml:space="preserve"> </v>
      </c>
    </row>
    <row r="39" spans="1:10" s="44" customFormat="1" ht="11.1" customHeight="1" x14ac:dyDescent="0.25">
      <c r="A39" s="197"/>
      <c r="B39" s="45">
        <v>0.54166666666666663</v>
      </c>
      <c r="C39" s="55"/>
      <c r="D39" s="46" t="str">
        <f>IF(ISBLANK(C39)," ",VLOOKUP($C39,TÜMOKUL!A$1:H$100,2,0))</f>
        <v xml:space="preserve"> </v>
      </c>
      <c r="E39" s="46" t="str">
        <f>IF(ISBLANK(C39)," ",VLOOKUP($C39,TÜMOKUL!A$1:H$100,7,0))</f>
        <v xml:space="preserve"> </v>
      </c>
      <c r="F39" s="200"/>
      <c r="G39" s="45">
        <v>0.54166666666666663</v>
      </c>
      <c r="H39" s="55"/>
      <c r="I39" s="46" t="str">
        <f>IF(ISBLANK(H39)," ",VLOOKUP($H39,TÜMOKUL!A$1:H$100,2,0))</f>
        <v xml:space="preserve"> </v>
      </c>
      <c r="J39" s="47" t="str">
        <f>IF(ISBLANK(H39)," ",VLOOKUP($H39,TÜMOKUL!A$1:H$100,7,0))</f>
        <v xml:space="preserve"> </v>
      </c>
    </row>
    <row r="40" spans="1:10" s="44" customFormat="1" ht="11.1" customHeight="1" x14ac:dyDescent="0.25">
      <c r="A40" s="197"/>
      <c r="B40" s="45">
        <v>0.58333333333333337</v>
      </c>
      <c r="C40" s="55"/>
      <c r="D40" s="46" t="str">
        <f>IF(ISBLANK(C40)," ",VLOOKUP($C40,TÜMOKUL!A$1:H$100,2,0))</f>
        <v xml:space="preserve"> </v>
      </c>
      <c r="E40" s="46" t="str">
        <f>IF(ISBLANK(C40)," ",VLOOKUP($C40,TÜMOKUL!A$1:H$100,7,0))</f>
        <v xml:space="preserve"> </v>
      </c>
      <c r="F40" s="200"/>
      <c r="G40" s="45">
        <v>0.58333333333333337</v>
      </c>
      <c r="H40" s="55"/>
      <c r="I40" s="46" t="str">
        <f>IF(ISBLANK(H40)," ",VLOOKUP($H40,TÜMOKUL!A$1:H$100,2,0))</f>
        <v xml:space="preserve"> </v>
      </c>
      <c r="J40" s="47" t="str">
        <f>IF(ISBLANK(H40)," ",VLOOKUP($H40,TÜMOKUL!A$1:H$100,7,0))</f>
        <v xml:space="preserve"> </v>
      </c>
    </row>
    <row r="41" spans="1:10" s="44" customFormat="1" ht="11.1" customHeight="1" x14ac:dyDescent="0.25">
      <c r="A41" s="197"/>
      <c r="B41" s="45">
        <v>0.625</v>
      </c>
      <c r="C41" s="55" t="s">
        <v>138</v>
      </c>
      <c r="D41" s="46" t="str">
        <f>IF(ISBLANK(C41)," ",VLOOKUP($C41,TÜMOKUL!A$1:H$100,2,0))</f>
        <v>Ticaret Hukuku</v>
      </c>
      <c r="E41" s="46" t="str">
        <f>IF(ISBLANK(C41)," ",VLOOKUP($C41,TÜMOKUL!A$1:H$100,7,0))</f>
        <v>Öğr. Gör. Elif ATAMAN</v>
      </c>
      <c r="F41" s="200"/>
      <c r="G41" s="45">
        <v>0.625</v>
      </c>
      <c r="H41" s="55"/>
      <c r="I41" s="46" t="str">
        <f>IF(ISBLANK(H41)," ",VLOOKUP($H41,TÜMOKUL!A$1:H$100,2,0))</f>
        <v xml:space="preserve"> </v>
      </c>
      <c r="J41" s="47" t="str">
        <f>IF(ISBLANK(H41)," ",VLOOKUP($H41,TÜMOKUL!A$1:H$100,7,0))</f>
        <v xml:space="preserve"> </v>
      </c>
    </row>
    <row r="42" spans="1:10" s="44" customFormat="1" ht="11.1" customHeight="1" thickBot="1" x14ac:dyDescent="0.3">
      <c r="A42" s="198"/>
      <c r="B42" s="48">
        <v>0.66666666666666663</v>
      </c>
      <c r="C42" s="56" t="s">
        <v>138</v>
      </c>
      <c r="D42" s="49" t="str">
        <f>IF(ISBLANK(C42)," ",VLOOKUP($C42,TÜMOKUL!A$1:H$100,2,0))</f>
        <v>Ticaret Hukuku</v>
      </c>
      <c r="E42" s="49" t="str">
        <f>IF(ISBLANK(C42)," ",VLOOKUP($C42,TÜMOKUL!A$1:H$100,7,0))</f>
        <v>Öğr. Gör. Elif ATAMAN</v>
      </c>
      <c r="F42" s="201"/>
      <c r="G42" s="48">
        <v>0.66666666666666663</v>
      </c>
      <c r="H42" s="56"/>
      <c r="I42" s="49" t="str">
        <f>IF(ISBLANK(H42)," ",VLOOKUP($H42,TÜMOKUL!A$1:H$100,2,0))</f>
        <v xml:space="preserve"> </v>
      </c>
      <c r="J42" s="50" t="str">
        <f>IF(ISBLANK(H42)," ",VLOOKUP($H42,TÜMOKUL!A$1:H$100,7,0))</f>
        <v xml:space="preserve"> </v>
      </c>
    </row>
    <row r="44" spans="1:10" x14ac:dyDescent="0.25">
      <c r="H44" s="195" t="s">
        <v>89</v>
      </c>
      <c r="I44" s="195"/>
      <c r="J44" s="195"/>
    </row>
    <row r="45" spans="1:10" x14ac:dyDescent="0.25">
      <c r="H45" s="195" t="s">
        <v>238</v>
      </c>
      <c r="I45" s="195"/>
      <c r="J45" s="195"/>
    </row>
  </sheetData>
  <mergeCells count="13">
    <mergeCell ref="H44:J44"/>
    <mergeCell ref="H45:J45"/>
    <mergeCell ref="A27:A34"/>
    <mergeCell ref="F27:F34"/>
    <mergeCell ref="A35:A42"/>
    <mergeCell ref="F35:F42"/>
    <mergeCell ref="A19:A26"/>
    <mergeCell ref="F19:F26"/>
    <mergeCell ref="A1:J1"/>
    <mergeCell ref="A3:A10"/>
    <mergeCell ref="F3:F10"/>
    <mergeCell ref="A11:A18"/>
    <mergeCell ref="F11:F18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120" zoomScaleNormal="120" workbookViewId="0">
      <selection activeCell="E38" sqref="E37:E38"/>
    </sheetView>
  </sheetViews>
  <sheetFormatPr defaultRowHeight="15" x14ac:dyDescent="0.25"/>
  <cols>
    <col min="1" max="1" width="2" style="51" customWidth="1"/>
    <col min="2" max="2" width="5.140625" style="52" customWidth="1"/>
    <col min="3" max="3" width="5.7109375" style="53" customWidth="1"/>
    <col min="4" max="4" width="19.42578125" style="53" customWidth="1"/>
    <col min="5" max="5" width="30" style="53" customWidth="1"/>
    <col min="6" max="6" width="1.7109375" style="53" customWidth="1"/>
    <col min="7" max="7" width="4.7109375" style="53" customWidth="1"/>
    <col min="8" max="8" width="5.5703125" style="53" customWidth="1"/>
    <col min="9" max="9" width="17.42578125" style="53" customWidth="1"/>
    <col min="10" max="10" width="31.7109375" style="53" customWidth="1"/>
    <col min="11" max="16384" width="9.140625" style="53"/>
  </cols>
  <sheetData>
    <row r="1" spans="1:10" s="39" customFormat="1" ht="47.25" customHeight="1" thickBot="1" x14ac:dyDescent="0.25">
      <c r="A1" s="205" t="s">
        <v>208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s="40" customFormat="1" ht="11.1" customHeight="1" thickBot="1" x14ac:dyDescent="0.3">
      <c r="A2" s="131"/>
      <c r="B2" s="132" t="s">
        <v>51</v>
      </c>
      <c r="C2" s="132" t="s">
        <v>44</v>
      </c>
      <c r="D2" s="132" t="s">
        <v>45</v>
      </c>
      <c r="E2" s="132" t="s">
        <v>43</v>
      </c>
      <c r="F2" s="133"/>
      <c r="G2" s="132" t="str">
        <f>Bankacılık!C3</f>
        <v>BAN130</v>
      </c>
      <c r="H2" s="132" t="s">
        <v>44</v>
      </c>
      <c r="I2" s="132" t="s">
        <v>45</v>
      </c>
      <c r="J2" s="134" t="s">
        <v>43</v>
      </c>
    </row>
    <row r="3" spans="1:10" s="44" customFormat="1" ht="11.1" customHeight="1" x14ac:dyDescent="0.25">
      <c r="A3" s="196" t="s">
        <v>46</v>
      </c>
      <c r="B3" s="41">
        <v>0.375</v>
      </c>
      <c r="C3" s="139" t="s">
        <v>169</v>
      </c>
      <c r="D3" s="42" t="str">
        <f>IF(ISBLANK(C3)," ",VLOOKUP($C3,TÜMOKUL!A$1:H$100,2,0))</f>
        <v>Veri Tabanı-I</v>
      </c>
      <c r="E3" s="42" t="str">
        <f>IF(ISBLANK(C3)," ",VLOOKUP($C3,TÜMOKUL!A$1:H$100,7,0))</f>
        <v>Öğr. Gör. Neslihan YÖNDEMİR ÇALIŞKAN</v>
      </c>
      <c r="F3" s="199" t="s">
        <v>46</v>
      </c>
      <c r="G3" s="41">
        <v>0.375</v>
      </c>
      <c r="H3" s="54" t="s">
        <v>187</v>
      </c>
      <c r="I3" s="42" t="str">
        <f>IF(ISBLANK(H3)," ",VLOOKUP($H3,TÜMOKUL!A$1:H$100,2,0))</f>
        <v>Oyun Programlama</v>
      </c>
      <c r="J3" s="43" t="str">
        <f>IF(ISBLANK(H3)," ",VLOOKUP($H3,TÜMOKUL!A$1:H$100,7,0))</f>
        <v>Öğr. Gör. Sema BİLGİLİ</v>
      </c>
    </row>
    <row r="4" spans="1:10" s="44" customFormat="1" ht="11.1" customHeight="1" x14ac:dyDescent="0.25">
      <c r="A4" s="197"/>
      <c r="B4" s="45">
        <v>0.41666666666666669</v>
      </c>
      <c r="C4" s="55" t="s">
        <v>169</v>
      </c>
      <c r="D4" s="46" t="str">
        <f>IF(ISBLANK(C4)," ",VLOOKUP($C4,TÜMOKUL!A$1:H$100,2,0))</f>
        <v>Veri Tabanı-I</v>
      </c>
      <c r="E4" s="46" t="str">
        <f>IF(ISBLANK(C4)," ",VLOOKUP($C4,TÜMOKUL!A$1:H$100,7,0))</f>
        <v>Öğr. Gör. Neslihan YÖNDEMİR ÇALIŞKAN</v>
      </c>
      <c r="F4" s="200"/>
      <c r="G4" s="45">
        <v>0.41666666666666669</v>
      </c>
      <c r="H4" s="55" t="s">
        <v>187</v>
      </c>
      <c r="I4" s="46" t="str">
        <f>IF(ISBLANK(H4)," ",VLOOKUP($H4,TÜMOKUL!A$1:H$100,2,0))</f>
        <v>Oyun Programlama</v>
      </c>
      <c r="J4" s="47" t="str">
        <f>IF(ISBLANK(H4)," ",VLOOKUP($H4,TÜMOKUL!A$1:H$100,7,0))</f>
        <v>Öğr. Gör. Sema BİLGİLİ</v>
      </c>
    </row>
    <row r="5" spans="1:10" s="44" customFormat="1" ht="11.1" customHeight="1" x14ac:dyDescent="0.25">
      <c r="A5" s="197"/>
      <c r="B5" s="45">
        <v>0.45833333333333331</v>
      </c>
      <c r="C5" s="55" t="s">
        <v>169</v>
      </c>
      <c r="D5" s="46" t="str">
        <f>IF(ISBLANK(C5)," ",VLOOKUP($C5,TÜMOKUL!A$1:H$100,2,0))</f>
        <v>Veri Tabanı-I</v>
      </c>
      <c r="E5" s="46" t="str">
        <f>IF(ISBLANK(C5)," ",VLOOKUP($C5,TÜMOKUL!A$1:H$100,7,0))</f>
        <v>Öğr. Gör. Neslihan YÖNDEMİR ÇALIŞKAN</v>
      </c>
      <c r="F5" s="200"/>
      <c r="G5" s="45">
        <v>0.45833333333333331</v>
      </c>
      <c r="H5" s="55" t="s">
        <v>187</v>
      </c>
      <c r="I5" s="46" t="str">
        <f>IF(ISBLANK(H5)," ",VLOOKUP($H5,TÜMOKUL!A$1:H$100,2,0))</f>
        <v>Oyun Programlama</v>
      </c>
      <c r="J5" s="47" t="str">
        <f>IF(ISBLANK(H5)," ",VLOOKUP($H5,TÜMOKUL!A$1:H$100,7,0))</f>
        <v>Öğr. Gör. Sema BİLGİLİ</v>
      </c>
    </row>
    <row r="6" spans="1:10" s="44" customFormat="1" ht="11.1" customHeight="1" x14ac:dyDescent="0.25">
      <c r="A6" s="197"/>
      <c r="B6" s="45">
        <v>0.5</v>
      </c>
      <c r="C6" s="136" t="s">
        <v>169</v>
      </c>
      <c r="D6" s="148" t="str">
        <f>IF(ISBLANK(C6)," ",VLOOKUP($C6,TÜMOKUL!A$1:H$100,2,0))</f>
        <v>Veri Tabanı-I</v>
      </c>
      <c r="E6" s="148" t="str">
        <f>IF(ISBLANK(C6)," ",VLOOKUP($C6,TÜMOKUL!A$1:H$100,7,0))</f>
        <v>Öğr. Gör. Neslihan YÖNDEMİR ÇALIŞKAN</v>
      </c>
      <c r="F6" s="200"/>
      <c r="G6" s="45">
        <v>0.5</v>
      </c>
      <c r="H6" s="150" t="s">
        <v>187</v>
      </c>
      <c r="I6" s="148" t="str">
        <f>IF(ISBLANK(H6)," ",VLOOKUP($H6,TÜMOKUL!A$1:H$100,2,0))</f>
        <v>Oyun Programlama</v>
      </c>
      <c r="J6" s="151" t="str">
        <f>IF(ISBLANK(H6)," ",VLOOKUP($H6,TÜMOKUL!A$1:H$100,7,0))</f>
        <v>Öğr. Gör. Sema BİLGİLİ</v>
      </c>
    </row>
    <row r="7" spans="1:10" s="44" customFormat="1" ht="11.1" customHeight="1" x14ac:dyDescent="0.25">
      <c r="A7" s="197"/>
      <c r="B7" s="45">
        <v>0.54166666666666663</v>
      </c>
      <c r="C7" s="55"/>
      <c r="D7" s="46" t="str">
        <f>IF(ISBLANK(C7)," ",VLOOKUP($C7,TÜMOKUL!A$1:H$100,2,0))</f>
        <v xml:space="preserve"> </v>
      </c>
      <c r="E7" s="46" t="str">
        <f>IF(ISBLANK(C7)," ",VLOOKUP($C7,TÜMOKUL!A$1:H$100,7,0))</f>
        <v xml:space="preserve"> </v>
      </c>
      <c r="F7" s="200"/>
      <c r="G7" s="45">
        <v>0.54166666666666663</v>
      </c>
      <c r="H7" s="55" t="s">
        <v>181</v>
      </c>
      <c r="I7" s="46" t="str">
        <f>IF(ISBLANK(H7)," ",VLOOKUP($H7,TÜMOKUL!A$1:H$100,2,0))</f>
        <v xml:space="preserve">Nesne Tabanlı Programlama-II </v>
      </c>
      <c r="J7" s="47" t="str">
        <f>IF(ISBLANK(H7)," ",VLOOKUP($H7,TÜMOKUL!A$1:H$100,7,0))</f>
        <v>Öğr. Gör. Hakan Can ALTUNAY</v>
      </c>
    </row>
    <row r="8" spans="1:10" s="44" customFormat="1" ht="11.1" customHeight="1" x14ac:dyDescent="0.25">
      <c r="A8" s="197"/>
      <c r="B8" s="45">
        <v>0.58333333333333337</v>
      </c>
      <c r="C8" s="55"/>
      <c r="D8" s="46" t="str">
        <f>IF(ISBLANK(C8)," ",VLOOKUP($C8,TÜMOKUL!A$1:H$100,2,0))</f>
        <v xml:space="preserve"> </v>
      </c>
      <c r="E8" s="46" t="str">
        <f>IF(ISBLANK(C8)," ",VLOOKUP($C8,TÜMOKUL!A$1:H$100,7,0))</f>
        <v xml:space="preserve"> </v>
      </c>
      <c r="F8" s="200"/>
      <c r="G8" s="45">
        <v>0.58333333333333337</v>
      </c>
      <c r="H8" s="55" t="s">
        <v>181</v>
      </c>
      <c r="I8" s="46" t="str">
        <f>IF(ISBLANK(H8)," ",VLOOKUP($H8,TÜMOKUL!A$1:H$100,2,0))</f>
        <v xml:space="preserve">Nesne Tabanlı Programlama-II </v>
      </c>
      <c r="J8" s="47" t="str">
        <f>IF(ISBLANK(H8)," ",VLOOKUP($H8,TÜMOKUL!A$1:H$100,7,0))</f>
        <v>Öğr. Gör. Hakan Can ALTUNAY</v>
      </c>
    </row>
    <row r="9" spans="1:10" s="44" customFormat="1" ht="11.1" customHeight="1" x14ac:dyDescent="0.25">
      <c r="A9" s="197"/>
      <c r="B9" s="45">
        <v>0.625</v>
      </c>
      <c r="C9" s="55"/>
      <c r="D9" s="46" t="str">
        <f>IF(ISBLANK(C9)," ",VLOOKUP($C9,TÜMOKUL!A$1:H$100,2,0))</f>
        <v xml:space="preserve"> </v>
      </c>
      <c r="E9" s="46" t="str">
        <f>IF(ISBLANK(C9)," ",VLOOKUP($C9,TÜMOKUL!A$1:H$100,7,0))</f>
        <v xml:space="preserve"> </v>
      </c>
      <c r="F9" s="200"/>
      <c r="G9" s="45">
        <v>0.625</v>
      </c>
      <c r="H9" s="55" t="s">
        <v>181</v>
      </c>
      <c r="I9" s="46" t="str">
        <f>IF(ISBLANK(H9)," ",VLOOKUP($H9,TÜMOKUL!A$1:H$100,2,0))</f>
        <v xml:space="preserve">Nesne Tabanlı Programlama-II </v>
      </c>
      <c r="J9" s="47" t="str">
        <f>IF(ISBLANK(H9)," ",VLOOKUP($H9,TÜMOKUL!A$1:H$100,7,0))</f>
        <v>Öğr. Gör. Hakan Can ALTUNAY</v>
      </c>
    </row>
    <row r="10" spans="1:10" s="44" customFormat="1" ht="11.1" customHeight="1" thickBot="1" x14ac:dyDescent="0.3">
      <c r="A10" s="198"/>
      <c r="B10" s="48">
        <v>0.66666666666666663</v>
      </c>
      <c r="C10" s="55"/>
      <c r="D10" s="49" t="str">
        <f>IF(ISBLANK(C10)," ",VLOOKUP($C10,TÜMOKUL!A$1:H$100,2,0))</f>
        <v xml:space="preserve"> </v>
      </c>
      <c r="E10" s="49" t="str">
        <f>IF(ISBLANK(C10)," ",VLOOKUP($C10,TÜMOKUL!A$1:H$100,7,0))</f>
        <v xml:space="preserve"> </v>
      </c>
      <c r="F10" s="201"/>
      <c r="G10" s="48">
        <v>0.66666666666666663</v>
      </c>
      <c r="H10" s="56" t="s">
        <v>181</v>
      </c>
      <c r="I10" s="49" t="str">
        <f>IF(ISBLANK(H10)," ",VLOOKUP($H10,TÜMOKUL!A$1:H$100,2,0))</f>
        <v xml:space="preserve">Nesne Tabanlı Programlama-II </v>
      </c>
      <c r="J10" s="50" t="str">
        <f>IF(ISBLANK(H10)," ",VLOOKUP($H10,TÜMOKUL!A$1:H$100,7,0))</f>
        <v>Öğr. Gör. Hakan Can ALTUNAY</v>
      </c>
    </row>
    <row r="11" spans="1:10" s="44" customFormat="1" ht="11.1" customHeight="1" x14ac:dyDescent="0.25">
      <c r="A11" s="196" t="s">
        <v>47</v>
      </c>
      <c r="B11" s="41">
        <v>0.375</v>
      </c>
      <c r="C11" s="54"/>
      <c r="D11" s="42" t="str">
        <f>IF(ISBLANK(C11)," ",VLOOKUP($C11,TÜMOKUL!A$1:H$100,2,0))</f>
        <v xml:space="preserve"> </v>
      </c>
      <c r="E11" s="42" t="str">
        <f>IF(ISBLANK(C11)," ",VLOOKUP($C11,TÜMOKUL!A$1:H$100,7,0))</f>
        <v xml:space="preserve"> </v>
      </c>
      <c r="F11" s="199" t="s">
        <v>47</v>
      </c>
      <c r="G11" s="41">
        <v>0.375</v>
      </c>
      <c r="H11" s="139" t="s">
        <v>185</v>
      </c>
      <c r="I11" s="42" t="str">
        <f>IF(ISBLANK(H11)," ",VLOOKUP($H11,TÜMOKUL!A$1:H$100,2,0))</f>
        <v>Sunucu İşletim Sistemi</v>
      </c>
      <c r="J11" s="43" t="str">
        <f>IF(ISBLANK(H11)," ",VLOOKUP($H11,TÜMOKUL!A$1:H$100,7,0))</f>
        <v>Öğr. Gör. Tuğba Cansu TOPALLI</v>
      </c>
    </row>
    <row r="12" spans="1:10" s="44" customFormat="1" ht="11.1" customHeight="1" x14ac:dyDescent="0.25">
      <c r="A12" s="197"/>
      <c r="B12" s="45">
        <v>0.41666666666666669</v>
      </c>
      <c r="C12" s="55"/>
      <c r="D12" s="46" t="str">
        <f>IF(ISBLANK(C12)," ",VLOOKUP($C12,TÜMOKUL!A$1:H$100,2,0))</f>
        <v xml:space="preserve"> </v>
      </c>
      <c r="E12" s="46" t="str">
        <f>IF(ISBLANK(C12)," ",VLOOKUP($C12,TÜMOKUL!A$1:H$100,7,0))</f>
        <v xml:space="preserve"> </v>
      </c>
      <c r="F12" s="200"/>
      <c r="G12" s="45">
        <v>0.41666666666666669</v>
      </c>
      <c r="H12" s="55" t="s">
        <v>185</v>
      </c>
      <c r="I12" s="46" t="str">
        <f>IF(ISBLANK(H12)," ",VLOOKUP($H12,TÜMOKUL!A$1:H$100,2,0))</f>
        <v>Sunucu İşletim Sistemi</v>
      </c>
      <c r="J12" s="47" t="str">
        <f>IF(ISBLANK(H12)," ",VLOOKUP($H12,TÜMOKUL!A$1:H$100,7,0))</f>
        <v>Öğr. Gör. Tuğba Cansu TOPALLI</v>
      </c>
    </row>
    <row r="13" spans="1:10" s="44" customFormat="1" ht="11.1" customHeight="1" x14ac:dyDescent="0.25">
      <c r="A13" s="197"/>
      <c r="B13" s="45">
        <v>0.45833333333333331</v>
      </c>
      <c r="C13" s="55" t="s">
        <v>173</v>
      </c>
      <c r="D13" s="46" t="str">
        <f>IF(ISBLANK(C13)," ",VLOOKUP($C13,TÜMOKUL!A$1:H$100,2,0))</f>
        <v>Bilgisayar Donanımı</v>
      </c>
      <c r="E13" s="46" t="str">
        <f>IF(ISBLANK(C13)," ",VLOOKUP($C13,TÜMOKUL!A$1:H$100,7,0))</f>
        <v>Öğr. Gör. Serkan VARAN</v>
      </c>
      <c r="F13" s="200"/>
      <c r="G13" s="45">
        <v>0.45833333333333331</v>
      </c>
      <c r="H13" s="55" t="s">
        <v>185</v>
      </c>
      <c r="I13" s="46" t="str">
        <f>IF(ISBLANK(H13)," ",VLOOKUP($H13,TÜMOKUL!A$1:H$100,2,0))</f>
        <v>Sunucu İşletim Sistemi</v>
      </c>
      <c r="J13" s="47" t="str">
        <f>IF(ISBLANK(H13)," ",VLOOKUP($H13,TÜMOKUL!A$1:H$100,7,0))</f>
        <v>Öğr. Gör. Tuğba Cansu TOPALLI</v>
      </c>
    </row>
    <row r="14" spans="1:10" s="44" customFormat="1" ht="11.1" customHeight="1" x14ac:dyDescent="0.25">
      <c r="A14" s="197"/>
      <c r="B14" s="149">
        <v>0.5</v>
      </c>
      <c r="C14" s="150" t="s">
        <v>173</v>
      </c>
      <c r="D14" s="148" t="str">
        <f>IF(ISBLANK(C14)," ",VLOOKUP($C14,TÜMOKUL!A$1:H$100,2,0))</f>
        <v>Bilgisayar Donanımı</v>
      </c>
      <c r="E14" s="148" t="str">
        <f>IF(ISBLANK(C14)," ",VLOOKUP($C14,TÜMOKUL!A$1:H$100,7,0))</f>
        <v>Öğr. Gör. Serkan VARAN</v>
      </c>
      <c r="F14" s="200"/>
      <c r="G14" s="45">
        <v>0.5</v>
      </c>
      <c r="H14" s="147" t="s">
        <v>185</v>
      </c>
      <c r="I14" s="148" t="str">
        <f>IF(ISBLANK(H14)," ",VLOOKUP($H14,TÜMOKUL!A$1:H$100,2,0))</f>
        <v>Sunucu İşletim Sistemi</v>
      </c>
      <c r="J14" s="151" t="str">
        <f>IF(ISBLANK(H14)," ",VLOOKUP($H14,TÜMOKUL!A$1:H$100,7,0))</f>
        <v>Öğr. Gör. Tuğba Cansu TOPALLI</v>
      </c>
    </row>
    <row r="15" spans="1:10" s="44" customFormat="1" ht="11.1" customHeight="1" x14ac:dyDescent="0.25">
      <c r="A15" s="197"/>
      <c r="B15" s="45">
        <v>0.54166666666666663</v>
      </c>
      <c r="C15" s="55" t="s">
        <v>167</v>
      </c>
      <c r="D15" s="46" t="str">
        <f>IF(ISBLANK(C15)," ",VLOOKUP($C15,TÜMOKUL!A$1:H$100,2,0))</f>
        <v>Mesleki Matematik</v>
      </c>
      <c r="E15" s="46" t="str">
        <f>IF(ISBLANK(C15)," ",VLOOKUP($C15,TÜMOKUL!A$1:H$100,7,0))</f>
        <v>Dr.Öğr. Üyesi Evren ERGÜN</v>
      </c>
      <c r="F15" s="200"/>
      <c r="G15" s="45">
        <v>0.54166666666666663</v>
      </c>
      <c r="H15" s="55" t="s">
        <v>183</v>
      </c>
      <c r="I15" s="46" t="str">
        <f>IF(ISBLANK(H15)," ",VLOOKUP($H15,TÜMOKUL!A$1:H$100,2,0))</f>
        <v>Sistem Analizi ve Tasarımı</v>
      </c>
      <c r="J15" s="47" t="str">
        <f>IF(ISBLANK(H15)," ",VLOOKUP($H15,TÜMOKUL!A$1:H$100,7,0))</f>
        <v>Öğr. Gör. Serkan VARAN</v>
      </c>
    </row>
    <row r="16" spans="1:10" s="44" customFormat="1" ht="11.1" customHeight="1" x14ac:dyDescent="0.25">
      <c r="A16" s="197"/>
      <c r="B16" s="45">
        <v>0.58333333333333337</v>
      </c>
      <c r="C16" s="55" t="s">
        <v>167</v>
      </c>
      <c r="D16" s="46" t="str">
        <f>IF(ISBLANK(C16)," ",VLOOKUP($C16,TÜMOKUL!A$1:H$100,2,0))</f>
        <v>Mesleki Matematik</v>
      </c>
      <c r="E16" s="46" t="str">
        <f>IF(ISBLANK(C16)," ",VLOOKUP($C16,TÜMOKUL!A$1:H$100,7,0))</f>
        <v>Dr.Öğr. Üyesi Evren ERGÜN</v>
      </c>
      <c r="F16" s="200"/>
      <c r="G16" s="45">
        <v>0.58333333333333337</v>
      </c>
      <c r="H16" s="55" t="s">
        <v>183</v>
      </c>
      <c r="I16" s="46" t="str">
        <f>IF(ISBLANK(H16)," ",VLOOKUP($H16,TÜMOKUL!A$1:H$100,2,0))</f>
        <v>Sistem Analizi ve Tasarımı</v>
      </c>
      <c r="J16" s="47" t="str">
        <f>IF(ISBLANK(H16)," ",VLOOKUP($H16,TÜMOKUL!A$1:H$100,7,0))</f>
        <v>Öğr. Gör. Serkan VARAN</v>
      </c>
    </row>
    <row r="17" spans="1:10" s="44" customFormat="1" ht="11.1" customHeight="1" x14ac:dyDescent="0.25">
      <c r="A17" s="197"/>
      <c r="B17" s="45">
        <v>0.625</v>
      </c>
      <c r="C17" s="55" t="s">
        <v>167</v>
      </c>
      <c r="D17" s="46" t="str">
        <f>IF(ISBLANK(C17)," ",VLOOKUP($C17,TÜMOKUL!A$1:H$100,2,0))</f>
        <v>Mesleki Matematik</v>
      </c>
      <c r="E17" s="46" t="str">
        <f>IF(ISBLANK(C17)," ",VLOOKUP($C17,TÜMOKUL!A$1:H$100,7,0))</f>
        <v>Dr.Öğr. Üyesi Evren ERGÜN</v>
      </c>
      <c r="F17" s="200"/>
      <c r="G17" s="45">
        <v>0.625</v>
      </c>
      <c r="H17" s="55" t="s">
        <v>183</v>
      </c>
      <c r="I17" s="46" t="str">
        <f>IF(ISBLANK(H17)," ",VLOOKUP($H17,TÜMOKUL!A$1:H$100,2,0))</f>
        <v>Sistem Analizi ve Tasarımı</v>
      </c>
      <c r="J17" s="47" t="str">
        <f>IF(ISBLANK(H17)," ",VLOOKUP($H17,TÜMOKUL!A$1:H$100,7,0))</f>
        <v>Öğr. Gör. Serkan VARAN</v>
      </c>
    </row>
    <row r="18" spans="1:10" s="44" customFormat="1" ht="11.1" customHeight="1" thickBot="1" x14ac:dyDescent="0.3">
      <c r="A18" s="198"/>
      <c r="B18" s="48">
        <v>0.66666666666666663</v>
      </c>
      <c r="C18" s="56"/>
      <c r="D18" s="49" t="str">
        <f>IF(ISBLANK(C18)," ",VLOOKUP($C18,TÜMOKUL!A$1:H$100,2,0))</f>
        <v xml:space="preserve"> </v>
      </c>
      <c r="E18" s="49" t="str">
        <f>IF(ISBLANK(C18)," ",VLOOKUP($C18,TÜMOKUL!A$1:H$100,7,0))</f>
        <v xml:space="preserve"> </v>
      </c>
      <c r="F18" s="201"/>
      <c r="G18" s="48">
        <v>0.66666666666666663</v>
      </c>
      <c r="H18" s="55" t="s">
        <v>183</v>
      </c>
      <c r="I18" s="49" t="str">
        <f>IF(ISBLANK(H18)," ",VLOOKUP($H18,TÜMOKUL!A$1:H$100,2,0))</f>
        <v>Sistem Analizi ve Tasarımı</v>
      </c>
      <c r="J18" s="50" t="str">
        <f>IF(ISBLANK(H18)," ",VLOOKUP($H18,TÜMOKUL!A$1:H$100,7,0))</f>
        <v>Öğr. Gör. Serkan VARAN</v>
      </c>
    </row>
    <row r="19" spans="1:10" s="44" customFormat="1" ht="11.1" customHeight="1" x14ac:dyDescent="0.25">
      <c r="A19" s="196" t="s">
        <v>48</v>
      </c>
      <c r="B19" s="41">
        <v>0.375</v>
      </c>
      <c r="C19" s="139"/>
      <c r="D19" s="42" t="str">
        <f>IF(ISBLANK(C19)," ",VLOOKUP($C19,TÜMOKUL!A$1:H$100,2,0))</f>
        <v xml:space="preserve"> </v>
      </c>
      <c r="E19" s="42" t="str">
        <f>IF(ISBLANK(C19)," ",VLOOKUP($C19,TÜMOKUL!A$1:H$100,7,0))</f>
        <v xml:space="preserve"> </v>
      </c>
      <c r="F19" s="199" t="s">
        <v>48</v>
      </c>
      <c r="G19" s="41">
        <v>0.375</v>
      </c>
      <c r="H19" s="54" t="s">
        <v>179</v>
      </c>
      <c r="I19" s="42" t="str">
        <f>IF(ISBLANK(H19)," ",VLOOKUP($H19,TÜMOKUL!A$1:H$100,2,0))</f>
        <v>İnternet Programcılığı-II</v>
      </c>
      <c r="J19" s="43" t="str">
        <f>IF(ISBLANK(H19)," ",VLOOKUP($H19,TÜMOKUL!A$1:H$100,7,0))</f>
        <v>Öğr. Gör. Neslihan YÖNDEMİR ÇALIŞKAN</v>
      </c>
    </row>
    <row r="20" spans="1:10" s="44" customFormat="1" ht="11.1" customHeight="1" x14ac:dyDescent="0.25">
      <c r="A20" s="197"/>
      <c r="B20" s="45">
        <v>0.41666666666666669</v>
      </c>
      <c r="C20" s="55" t="s">
        <v>171</v>
      </c>
      <c r="D20" s="46" t="str">
        <f>IF(ISBLANK(C20)," ",VLOOKUP($C20,TÜMOKUL!A$1:H$100,2,0))</f>
        <v>Yazılım Mimarileri</v>
      </c>
      <c r="E20" s="46" t="str">
        <f>IF(ISBLANK(C20)," ",VLOOKUP($C20,TÜMOKUL!A$1:H$100,7,0))</f>
        <v>Öğr. Gör. Tuğba Cansu TOPALLI</v>
      </c>
      <c r="F20" s="200"/>
      <c r="G20" s="45">
        <v>0.41666666666666669</v>
      </c>
      <c r="H20" s="55" t="s">
        <v>179</v>
      </c>
      <c r="I20" s="46" t="str">
        <f>IF(ISBLANK(H20)," ",VLOOKUP($H20,TÜMOKUL!A$1:H$100,2,0))</f>
        <v>İnternet Programcılığı-II</v>
      </c>
      <c r="J20" s="47" t="str">
        <f>IF(ISBLANK(H20)," ",VLOOKUP($H20,TÜMOKUL!A$1:H$100,7,0))</f>
        <v>Öğr. Gör. Neslihan YÖNDEMİR ÇALIŞKAN</v>
      </c>
    </row>
    <row r="21" spans="1:10" s="44" customFormat="1" ht="11.1" customHeight="1" x14ac:dyDescent="0.25">
      <c r="A21" s="197"/>
      <c r="B21" s="45">
        <v>0.45833333333333331</v>
      </c>
      <c r="C21" s="136" t="s">
        <v>171</v>
      </c>
      <c r="D21" s="46" t="str">
        <f>IF(ISBLANK(C21)," ",VLOOKUP($C21,TÜMOKUL!A$1:H$100,2,0))</f>
        <v>Yazılım Mimarileri</v>
      </c>
      <c r="E21" s="46" t="str">
        <f>IF(ISBLANK(C21)," ",VLOOKUP($C21,TÜMOKUL!A$1:H$100,7,0))</f>
        <v>Öğr. Gör. Tuğba Cansu TOPALLI</v>
      </c>
      <c r="F21" s="200"/>
      <c r="G21" s="45">
        <v>0.45833333333333331</v>
      </c>
      <c r="H21" s="55" t="s">
        <v>179</v>
      </c>
      <c r="I21" s="46" t="str">
        <f>IF(ISBLANK(H21)," ",VLOOKUP($H21,TÜMOKUL!A$1:H$100,2,0))</f>
        <v>İnternet Programcılığı-II</v>
      </c>
      <c r="J21" s="47" t="str">
        <f>IF(ISBLANK(H21)," ",VLOOKUP($H21,TÜMOKUL!A$1:H$100,7,0))</f>
        <v>Öğr. Gör. Neslihan YÖNDEMİR ÇALIŞKAN</v>
      </c>
    </row>
    <row r="22" spans="1:10" s="44" customFormat="1" ht="11.1" customHeight="1" x14ac:dyDescent="0.25">
      <c r="A22" s="197"/>
      <c r="B22" s="45">
        <v>0.5</v>
      </c>
      <c r="C22" s="144"/>
      <c r="D22" s="145" t="str">
        <f>IF(ISBLANK(C22)," ",VLOOKUP($C22,TÜMOKUL!A$1:H$100,2,0))</f>
        <v xml:space="preserve"> </v>
      </c>
      <c r="E22" s="145" t="str">
        <f>IF(ISBLANK(C22)," ",VLOOKUP($C22,TÜMOKUL!A$1:H$100,7,0))</f>
        <v xml:space="preserve"> </v>
      </c>
      <c r="F22" s="200"/>
      <c r="G22" s="45">
        <v>0.5</v>
      </c>
      <c r="H22" s="136" t="s">
        <v>179</v>
      </c>
      <c r="I22" s="148" t="str">
        <f>IF(ISBLANK(H22)," ",VLOOKUP($H22,TÜMOKUL!A$1:H$100,2,0))</f>
        <v>İnternet Programcılığı-II</v>
      </c>
      <c r="J22" s="151" t="str">
        <f>IF(ISBLANK(H22)," ",VLOOKUP($H22,TÜMOKUL!A$1:H$100,7,0))</f>
        <v>Öğr. Gör. Neslihan YÖNDEMİR ÇALIŞKAN</v>
      </c>
    </row>
    <row r="23" spans="1:10" s="44" customFormat="1" ht="11.1" customHeight="1" x14ac:dyDescent="0.25">
      <c r="A23" s="197"/>
      <c r="B23" s="45">
        <v>0.54166666666666663</v>
      </c>
      <c r="C23" s="55" t="s">
        <v>175</v>
      </c>
      <c r="D23" s="46" t="str">
        <f>IF(ISBLANK(C23)," ",VLOOKUP($C23,TÜMOKUL!A$1:H$100,2,0))</f>
        <v>Web Editörü</v>
      </c>
      <c r="E23" s="46" t="str">
        <f>IF(ISBLANK(C23)," ",VLOOKUP($C23,TÜMOKUL!A$1:H$100,7,0))</f>
        <v>Öğr. Gör. AslıTOSYALI KARADAĞ</v>
      </c>
      <c r="F23" s="200"/>
      <c r="G23" s="45">
        <v>0.54166666666666663</v>
      </c>
      <c r="H23" s="55"/>
      <c r="I23" s="46" t="str">
        <f>IF(ISBLANK(H23)," ",VLOOKUP($H23,TÜMOKUL!A$1:H$100,2,0))</f>
        <v xml:space="preserve"> </v>
      </c>
      <c r="J23" s="47" t="str">
        <f>IF(ISBLANK(H23)," ",VLOOKUP($H23,TÜMOKUL!A$1:H$100,7,0))</f>
        <v xml:space="preserve"> </v>
      </c>
    </row>
    <row r="24" spans="1:10" s="44" customFormat="1" ht="11.1" customHeight="1" x14ac:dyDescent="0.25">
      <c r="A24" s="197"/>
      <c r="B24" s="45">
        <v>0.58333333333333337</v>
      </c>
      <c r="C24" s="55" t="s">
        <v>175</v>
      </c>
      <c r="D24" s="46" t="str">
        <f>IF(ISBLANK(C24)," ",VLOOKUP($C24,TÜMOKUL!A$1:H$100,2,0))</f>
        <v>Web Editörü</v>
      </c>
      <c r="E24" s="46" t="str">
        <f>IF(ISBLANK(C24)," ",VLOOKUP($C24,TÜMOKUL!A$1:H$100,7,0))</f>
        <v>Öğr. Gör. AslıTOSYALI KARADAĞ</v>
      </c>
      <c r="F24" s="200"/>
      <c r="G24" s="45">
        <v>0.58333333333333337</v>
      </c>
      <c r="H24" s="55"/>
      <c r="I24" s="46" t="str">
        <f>IF(ISBLANK(H24)," ",VLOOKUP($H24,TÜMOKUL!A$1:H$100,2,0))</f>
        <v xml:space="preserve"> </v>
      </c>
      <c r="J24" s="47" t="str">
        <f>IF(ISBLANK(H24)," ",VLOOKUP($H24,TÜMOKUL!A$1:H$100,7,0))</f>
        <v xml:space="preserve"> </v>
      </c>
    </row>
    <row r="25" spans="1:10" s="44" customFormat="1" ht="11.1" customHeight="1" x14ac:dyDescent="0.25">
      <c r="A25" s="197"/>
      <c r="B25" s="45">
        <v>0.625</v>
      </c>
      <c r="C25" s="55" t="s">
        <v>175</v>
      </c>
      <c r="D25" s="46" t="str">
        <f>IF(ISBLANK(C25)," ",VLOOKUP($C25,TÜMOKUL!A$1:H$100,2,0))</f>
        <v>Web Editörü</v>
      </c>
      <c r="E25" s="46" t="str">
        <f>IF(ISBLANK(C25)," ",VLOOKUP($C25,TÜMOKUL!A$1:H$100,7,0))</f>
        <v>Öğr. Gör. AslıTOSYALI KARADAĞ</v>
      </c>
      <c r="F25" s="200"/>
      <c r="G25" s="45">
        <v>0.625</v>
      </c>
      <c r="H25" s="55"/>
      <c r="I25" s="46" t="str">
        <f>IF(ISBLANK(H25)," ",VLOOKUP($H25,TÜMOKUL!A$1:H$100,2,0))</f>
        <v xml:space="preserve"> </v>
      </c>
      <c r="J25" s="47" t="str">
        <f>IF(ISBLANK(H25)," ",VLOOKUP($H25,TÜMOKUL!A$1:H$100,7,0))</f>
        <v xml:space="preserve"> </v>
      </c>
    </row>
    <row r="26" spans="1:10" s="44" customFormat="1" ht="11.1" customHeight="1" thickBot="1" x14ac:dyDescent="0.3">
      <c r="A26" s="198"/>
      <c r="B26" s="48">
        <v>0.66666666666666663</v>
      </c>
      <c r="C26" s="56"/>
      <c r="D26" s="49" t="str">
        <f>IF(ISBLANK(C26)," ",VLOOKUP($C26,TÜMOKUL!A$1:H$100,2,0))</f>
        <v xml:space="preserve"> </v>
      </c>
      <c r="E26" s="49" t="str">
        <f>IF(ISBLANK(C26)," ",VLOOKUP($C26,TÜMOKUL!A$1:H$100,7,0))</f>
        <v xml:space="preserve"> </v>
      </c>
      <c r="F26" s="201"/>
      <c r="G26" s="48">
        <v>0.66666666666666663</v>
      </c>
      <c r="H26" s="56"/>
      <c r="I26" s="49" t="str">
        <f>IF(ISBLANK(H26)," ",VLOOKUP($H26,TÜMOKUL!A$1:H$100,2,0))</f>
        <v xml:space="preserve"> </v>
      </c>
      <c r="J26" s="50" t="str">
        <f>IF(ISBLANK(H26)," ",VLOOKUP($H26,TÜMOKUL!A$1:H$100,7,0))</f>
        <v xml:space="preserve"> </v>
      </c>
    </row>
    <row r="27" spans="1:10" s="44" customFormat="1" ht="11.1" customHeight="1" x14ac:dyDescent="0.25">
      <c r="A27" s="196" t="s">
        <v>49</v>
      </c>
      <c r="B27" s="41">
        <v>0.375</v>
      </c>
      <c r="C27" s="139"/>
      <c r="D27" s="42" t="str">
        <f>IF(ISBLANK(C27)," ",VLOOKUP($C27,TÜMOKUL!A$1:H$100,2,0))</f>
        <v xml:space="preserve"> </v>
      </c>
      <c r="E27" s="42" t="str">
        <f>IF(ISBLANK(C27)," ",VLOOKUP($C27,TÜMOKUL!A$1:H$100,7,0))</f>
        <v xml:space="preserve"> </v>
      </c>
      <c r="F27" s="199" t="s">
        <v>49</v>
      </c>
      <c r="G27" s="41">
        <v>0.375</v>
      </c>
      <c r="H27" s="54"/>
      <c r="I27" s="42" t="str">
        <f>IF(ISBLANK(H27)," ",VLOOKUP($H27,TÜMOKUL!A$1:H$100,2,0))</f>
        <v xml:space="preserve"> </v>
      </c>
      <c r="J27" s="43" t="str">
        <f>IF(ISBLANK(H27)," ",VLOOKUP($H27,TÜMOKUL!A$1:H$100,7,0))</f>
        <v xml:space="preserve"> </v>
      </c>
    </row>
    <row r="28" spans="1:10" s="44" customFormat="1" ht="11.1" customHeight="1" x14ac:dyDescent="0.25">
      <c r="A28" s="197"/>
      <c r="B28" s="45">
        <v>0.41666666666666669</v>
      </c>
      <c r="C28" s="55" t="s">
        <v>174</v>
      </c>
      <c r="D28" s="46" t="str">
        <f>IF(ISBLANK(C28)," ",VLOOKUP($C28,TÜMOKUL!A$1:H$100,2,0))</f>
        <v>İş Sağlığı ve Güvenliği</v>
      </c>
      <c r="E28" s="46" t="str">
        <f>IF(ISBLANK(C28)," ",VLOOKUP($C28,TÜMOKUL!A$1:H$100,7,0))</f>
        <v>Öğr. Gör. AslıTOSYALI KARADAĞ</v>
      </c>
      <c r="F28" s="200"/>
      <c r="G28" s="45">
        <v>0.41666666666666669</v>
      </c>
      <c r="H28" s="55"/>
      <c r="I28" s="46" t="str">
        <f>IF(ISBLANK(H28)," ",VLOOKUP($H28,TÜMOKUL!A$1:H$100,2,0))</f>
        <v xml:space="preserve"> </v>
      </c>
      <c r="J28" s="47" t="str">
        <f>IF(ISBLANK(H28)," ",VLOOKUP($H28,TÜMOKUL!A$1:H$100,7,0))</f>
        <v xml:space="preserve"> </v>
      </c>
    </row>
    <row r="29" spans="1:10" s="44" customFormat="1" ht="11.1" customHeight="1" x14ac:dyDescent="0.25">
      <c r="A29" s="197"/>
      <c r="B29" s="45">
        <v>0.45833333333333331</v>
      </c>
      <c r="C29" s="136" t="s">
        <v>174</v>
      </c>
      <c r="D29" s="46" t="str">
        <f>IF(ISBLANK(C29)," ",VLOOKUP($C29,TÜMOKUL!A$1:H$100,2,0))</f>
        <v>İş Sağlığı ve Güvenliği</v>
      </c>
      <c r="E29" s="46" t="str">
        <f>IF(ISBLANK(C29)," ",VLOOKUP($C29,TÜMOKUL!A$1:H$100,7,0))</f>
        <v>Öğr. Gör. AslıTOSYALI KARADAĞ</v>
      </c>
      <c r="F29" s="200"/>
      <c r="G29" s="45">
        <v>0.45833333333333331</v>
      </c>
      <c r="H29" s="55"/>
      <c r="I29" s="46" t="str">
        <f>IF(ISBLANK(H29)," ",VLOOKUP($H29,TÜMOKUL!A$1:H$100,2,0))</f>
        <v xml:space="preserve"> </v>
      </c>
      <c r="J29" s="47" t="str">
        <f>IF(ISBLANK(H29)," ",VLOOKUP($H29,TÜMOKUL!A$1:H$100,7,0))</f>
        <v xml:space="preserve"> </v>
      </c>
    </row>
    <row r="30" spans="1:10" s="44" customFormat="1" ht="11.1" customHeight="1" x14ac:dyDescent="0.25">
      <c r="A30" s="197"/>
      <c r="B30" s="45">
        <v>0.5</v>
      </c>
      <c r="C30" s="144"/>
      <c r="D30" s="145" t="str">
        <f>IF(ISBLANK(C30)," ",VLOOKUP($C30,TÜMOKUL!A$1:H$100,2,0))</f>
        <v xml:space="preserve"> </v>
      </c>
      <c r="E30" s="145" t="str">
        <f>IF(ISBLANK(C30)," ",VLOOKUP($C30,TÜMOKUL!A$1:H$100,7,0))</f>
        <v xml:space="preserve"> </v>
      </c>
      <c r="F30" s="200"/>
      <c r="G30" s="143">
        <v>0.5</v>
      </c>
      <c r="H30" s="144"/>
      <c r="I30" s="145" t="str">
        <f>IF(ISBLANK(H30)," ",VLOOKUP($H30,TÜMOKUL!A$1:H$100,2,0))</f>
        <v xml:space="preserve"> </v>
      </c>
      <c r="J30" s="146" t="str">
        <f>IF(ISBLANK(H30)," ",VLOOKUP($H30,TÜMOKUL!A$1:H$100,7,0))</f>
        <v xml:space="preserve"> </v>
      </c>
    </row>
    <row r="31" spans="1:10" s="44" customFormat="1" ht="11.1" customHeight="1" x14ac:dyDescent="0.25">
      <c r="A31" s="197"/>
      <c r="B31" s="45">
        <v>0.54166666666666663</v>
      </c>
      <c r="C31" s="55"/>
      <c r="D31" s="46" t="str">
        <f>IF(ISBLANK(C31)," ",VLOOKUP($C31,TÜMOKUL!A$1:H$100,2,0))</f>
        <v xml:space="preserve"> </v>
      </c>
      <c r="E31" s="46" t="str">
        <f>IF(ISBLANK(C31)," ",VLOOKUP($C31,TÜMOKUL!A$1:H$100,7,0))</f>
        <v xml:space="preserve"> </v>
      </c>
      <c r="F31" s="200"/>
      <c r="G31" s="45">
        <v>0.54166666666666663</v>
      </c>
      <c r="H31" s="55" t="s">
        <v>177</v>
      </c>
      <c r="I31" s="46" t="str">
        <f>IF(ISBLANK(H31)," ",VLOOKUP($H31,TÜMOKUL!A$1:H$100,2,0))</f>
        <v>Görsel Programlama-II</v>
      </c>
      <c r="J31" s="47" t="str">
        <f>IF(ISBLANK(H31)," ",VLOOKUP($H31,TÜMOKUL!A$1:H$100,7,0))</f>
        <v>Öğr. Gör. Tuğba Cansu TOPALLI</v>
      </c>
    </row>
    <row r="32" spans="1:10" s="44" customFormat="1" ht="11.1" customHeight="1" x14ac:dyDescent="0.25">
      <c r="A32" s="197"/>
      <c r="B32" s="45">
        <v>0.58333333333333337</v>
      </c>
      <c r="C32" s="55"/>
      <c r="D32" s="46" t="str">
        <f>IF(ISBLANK(C32)," ",VLOOKUP($C32,TÜMOKUL!A$1:H$100,2,0))</f>
        <v xml:space="preserve"> </v>
      </c>
      <c r="E32" s="46" t="str">
        <f>IF(ISBLANK(C32)," ",VLOOKUP($C32,TÜMOKUL!A$1:H$100,7,0))</f>
        <v xml:space="preserve"> </v>
      </c>
      <c r="F32" s="200"/>
      <c r="G32" s="45">
        <v>0.58333333333333337</v>
      </c>
      <c r="H32" s="55" t="s">
        <v>177</v>
      </c>
      <c r="I32" s="46" t="str">
        <f>IF(ISBLANK(H32)," ",VLOOKUP($H32,TÜMOKUL!A$1:H$100,2,0))</f>
        <v>Görsel Programlama-II</v>
      </c>
      <c r="J32" s="47" t="str">
        <f>IF(ISBLANK(H32)," ",VLOOKUP($H32,TÜMOKUL!A$1:H$100,7,0))</f>
        <v>Öğr. Gör. Tuğba Cansu TOPALLI</v>
      </c>
    </row>
    <row r="33" spans="1:10" s="44" customFormat="1" ht="11.1" customHeight="1" x14ac:dyDescent="0.25">
      <c r="A33" s="197"/>
      <c r="B33" s="45">
        <v>0.625</v>
      </c>
      <c r="C33" s="55"/>
      <c r="D33" s="46" t="str">
        <f>IF(ISBLANK(C33)," ",VLOOKUP($C33,TÜMOKUL!A$1:H$100,2,0))</f>
        <v xml:space="preserve"> </v>
      </c>
      <c r="E33" s="46" t="str">
        <f>IF(ISBLANK(C33)," ",VLOOKUP($C33,TÜMOKUL!A$1:H$100,7,0))</f>
        <v xml:space="preserve"> </v>
      </c>
      <c r="F33" s="200"/>
      <c r="G33" s="45">
        <v>0.625</v>
      </c>
      <c r="H33" s="55" t="s">
        <v>177</v>
      </c>
      <c r="I33" s="46" t="str">
        <f>IF(ISBLANK(H33)," ",VLOOKUP($H33,TÜMOKUL!A$1:H$100,2,0))</f>
        <v>Görsel Programlama-II</v>
      </c>
      <c r="J33" s="47" t="str">
        <f>IF(ISBLANK(H33)," ",VLOOKUP($H33,TÜMOKUL!A$1:H$100,7,0))</f>
        <v>Öğr. Gör. Tuğba Cansu TOPALLI</v>
      </c>
    </row>
    <row r="34" spans="1:10" s="44" customFormat="1" ht="11.1" customHeight="1" thickBot="1" x14ac:dyDescent="0.3">
      <c r="A34" s="198"/>
      <c r="B34" s="48">
        <v>0.66666666666666663</v>
      </c>
      <c r="C34" s="56"/>
      <c r="D34" s="49" t="str">
        <f>IF(ISBLANK(C34)," ",VLOOKUP($C34,TÜMOKUL!A$1:H$100,2,0))</f>
        <v xml:space="preserve"> </v>
      </c>
      <c r="E34" s="49" t="str">
        <f>IF(ISBLANK(C34)," ",VLOOKUP($C34,TÜMOKUL!A$1:H$100,7,0))</f>
        <v xml:space="preserve"> </v>
      </c>
      <c r="F34" s="201"/>
      <c r="G34" s="48">
        <v>0.66666666666666663</v>
      </c>
      <c r="H34" s="56" t="s">
        <v>177</v>
      </c>
      <c r="I34" s="49" t="str">
        <f>IF(ISBLANK(H34)," ",VLOOKUP($H34,TÜMOKUL!A$1:H$100,2,0))</f>
        <v>Görsel Programlama-II</v>
      </c>
      <c r="J34" s="50" t="str">
        <f>IF(ISBLANK(H34)," ",VLOOKUP($H34,TÜMOKUL!A$1:H$100,7,0))</f>
        <v>Öğr. Gör. Tuğba Cansu TOPALLI</v>
      </c>
    </row>
    <row r="35" spans="1:10" s="44" customFormat="1" ht="11.1" customHeight="1" x14ac:dyDescent="0.25">
      <c r="A35" s="196" t="s">
        <v>50</v>
      </c>
      <c r="B35" s="41">
        <v>0.375</v>
      </c>
      <c r="C35" s="54"/>
      <c r="D35" s="42" t="str">
        <f>IF(ISBLANK(C35)," ",VLOOKUP($C35,TÜMOKUL!A$1:H$100,2,0))</f>
        <v xml:space="preserve"> </v>
      </c>
      <c r="E35" s="42" t="str">
        <f>IF(ISBLANK(C35)," ",VLOOKUP($C35,TÜMOKUL!A$1:H$100,7,0))</f>
        <v xml:space="preserve"> </v>
      </c>
      <c r="F35" s="199" t="s">
        <v>50</v>
      </c>
      <c r="G35" s="41">
        <v>0.375</v>
      </c>
      <c r="H35" s="54"/>
      <c r="I35" s="42" t="str">
        <f>IF(ISBLANK(H35)," ",VLOOKUP($H35,TÜMOKUL!A$1:H$100,2,0))</f>
        <v xml:space="preserve"> </v>
      </c>
      <c r="J35" s="43" t="str">
        <f>IF(ISBLANK(H35)," ",VLOOKUP($H35,TÜMOKUL!A$1:H$100,7,0))</f>
        <v xml:space="preserve"> </v>
      </c>
    </row>
    <row r="36" spans="1:10" s="44" customFormat="1" ht="11.1" customHeight="1" x14ac:dyDescent="0.25">
      <c r="A36" s="197"/>
      <c r="B36" s="45">
        <v>0.41666666666666669</v>
      </c>
      <c r="C36" s="55"/>
      <c r="D36" s="46" t="str">
        <f>IF(ISBLANK(C36)," ",VLOOKUP($C36,TÜMOKUL!A$1:H$100,2,0))</f>
        <v xml:space="preserve"> </v>
      </c>
      <c r="E36" s="46" t="str">
        <f>IF(ISBLANK(C36)," ",VLOOKUP($C36,TÜMOKUL!A$1:H$100,7,0))</f>
        <v xml:space="preserve"> </v>
      </c>
      <c r="F36" s="200"/>
      <c r="G36" s="45">
        <v>0.41666666666666669</v>
      </c>
      <c r="H36" s="55"/>
      <c r="I36" s="46" t="str">
        <f>IF(ISBLANK(H36)," ",VLOOKUP($H36,TÜMOKUL!A$1:H$100,2,0))</f>
        <v xml:space="preserve"> </v>
      </c>
      <c r="J36" s="47" t="str">
        <f>IF(ISBLANK(H36)," ",VLOOKUP($H36,TÜMOKUL!A$1:H$100,7,0))</f>
        <v xml:space="preserve"> </v>
      </c>
    </row>
    <row r="37" spans="1:10" s="44" customFormat="1" ht="11.1" customHeight="1" x14ac:dyDescent="0.25">
      <c r="A37" s="197"/>
      <c r="B37" s="45">
        <v>0.45833333333333331</v>
      </c>
      <c r="C37" s="55"/>
      <c r="D37" s="46" t="str">
        <f>IF(ISBLANK(C37)," ",VLOOKUP($C37,TÜMOKUL!A$1:H$100,2,0))</f>
        <v xml:space="preserve"> </v>
      </c>
      <c r="E37" s="46" t="str">
        <f>IF(ISBLANK(C37)," ",VLOOKUP($C37,TÜMOKUL!A$1:H$100,7,0))</f>
        <v xml:space="preserve"> </v>
      </c>
      <c r="F37" s="200"/>
      <c r="G37" s="45">
        <v>0.45833333333333331</v>
      </c>
      <c r="H37" s="55"/>
      <c r="I37" s="46" t="str">
        <f>IF(ISBLANK(H37)," ",VLOOKUP($H37,TÜMOKUL!A$1:H$100,2,0))</f>
        <v xml:space="preserve"> </v>
      </c>
      <c r="J37" s="47" t="str">
        <f>IF(ISBLANK(H37)," ",VLOOKUP($H37,TÜMOKUL!A$1:H$100,7,0))</f>
        <v xml:space="preserve"> </v>
      </c>
    </row>
    <row r="38" spans="1:10" s="44" customFormat="1" ht="11.1" customHeight="1" x14ac:dyDescent="0.25">
      <c r="A38" s="197"/>
      <c r="B38" s="45">
        <v>0.5</v>
      </c>
      <c r="C38" s="144"/>
      <c r="D38" s="145" t="str">
        <f>IF(ISBLANK(C38)," ",VLOOKUP($C38,TÜMOKUL!A$1:H$100,2,0))</f>
        <v xml:space="preserve"> </v>
      </c>
      <c r="E38" s="145" t="str">
        <f>IF(ISBLANK(C38)," ",VLOOKUP($C38,TÜMOKUL!A$1:H$100,7,0))</f>
        <v xml:space="preserve"> </v>
      </c>
      <c r="F38" s="200"/>
      <c r="G38" s="45">
        <v>0.5</v>
      </c>
      <c r="H38" s="144"/>
      <c r="I38" s="145" t="str">
        <f>IF(ISBLANK(H38)," ",VLOOKUP($H38,TÜMOKUL!A$1:H$100,2,0))</f>
        <v xml:space="preserve"> </v>
      </c>
      <c r="J38" s="146" t="str">
        <f>IF(ISBLANK(H38)," ",VLOOKUP($H38,TÜMOKUL!A$1:H$100,7,0))</f>
        <v xml:space="preserve"> </v>
      </c>
    </row>
    <row r="39" spans="1:10" s="44" customFormat="1" ht="11.1" customHeight="1" x14ac:dyDescent="0.25">
      <c r="A39" s="197"/>
      <c r="B39" s="45">
        <v>0.54166666666666663</v>
      </c>
      <c r="C39" s="55"/>
      <c r="D39" s="46" t="str">
        <f>IF(ISBLANK(C39)," ",VLOOKUP($C39,TÜMOKUL!A$1:H$100,2,0))</f>
        <v xml:space="preserve"> </v>
      </c>
      <c r="E39" s="46" t="str">
        <f>IF(ISBLANK(C39)," ",VLOOKUP($C39,TÜMOKUL!A$1:H$100,7,0))</f>
        <v xml:space="preserve"> </v>
      </c>
      <c r="F39" s="200"/>
      <c r="G39" s="45">
        <v>0.54166666666666663</v>
      </c>
      <c r="H39" s="55"/>
      <c r="I39" s="46" t="str">
        <f>IF(ISBLANK(H39)," ",VLOOKUP($H39,TÜMOKUL!A$1:H$100,2,0))</f>
        <v xml:space="preserve"> </v>
      </c>
      <c r="J39" s="47" t="str">
        <f>IF(ISBLANK(H39)," ",VLOOKUP($H39,TÜMOKUL!A$1:H$100,7,0))</f>
        <v xml:space="preserve"> </v>
      </c>
    </row>
    <row r="40" spans="1:10" s="44" customFormat="1" ht="11.1" customHeight="1" x14ac:dyDescent="0.25">
      <c r="A40" s="197"/>
      <c r="B40" s="45">
        <v>0.58333333333333337</v>
      </c>
      <c r="C40" s="55"/>
      <c r="D40" s="46" t="str">
        <f>IF(ISBLANK(C40)," ",VLOOKUP($C40,TÜMOKUL!A$1:H$100,2,0))</f>
        <v xml:space="preserve"> </v>
      </c>
      <c r="E40" s="46" t="str">
        <f>IF(ISBLANK(C40)," ",VLOOKUP($C40,TÜMOKUL!A$1:H$100,7,0))</f>
        <v xml:space="preserve"> </v>
      </c>
      <c r="F40" s="200"/>
      <c r="G40" s="45">
        <v>0.58333333333333337</v>
      </c>
      <c r="H40" s="55"/>
      <c r="I40" s="46" t="str">
        <f>IF(ISBLANK(H40)," ",VLOOKUP($H40,TÜMOKUL!A$1:H$100,2,0))</f>
        <v xml:space="preserve"> </v>
      </c>
      <c r="J40" s="47" t="str">
        <f>IF(ISBLANK(H40)," ",VLOOKUP($H40,TÜMOKUL!A$1:H$100,7,0))</f>
        <v xml:space="preserve"> </v>
      </c>
    </row>
    <row r="41" spans="1:10" s="44" customFormat="1" ht="11.1" customHeight="1" x14ac:dyDescent="0.25">
      <c r="A41" s="197"/>
      <c r="B41" s="45">
        <v>0.625</v>
      </c>
      <c r="C41" s="55"/>
      <c r="D41" s="46" t="str">
        <f>IF(ISBLANK(C41)," ",VLOOKUP($C41,TÜMOKUL!A$1:H$100,2,0))</f>
        <v xml:space="preserve"> </v>
      </c>
      <c r="E41" s="46" t="str">
        <f>IF(ISBLANK(C41)," ",VLOOKUP($C41,TÜMOKUL!A$1:H$100,7,0))</f>
        <v xml:space="preserve"> </v>
      </c>
      <c r="F41" s="200"/>
      <c r="G41" s="45">
        <v>0.625</v>
      </c>
      <c r="H41" s="55"/>
      <c r="I41" s="46" t="str">
        <f>IF(ISBLANK(H41)," ",VLOOKUP($H41,TÜMOKUL!A$1:H$100,2,0))</f>
        <v xml:space="preserve"> </v>
      </c>
      <c r="J41" s="47" t="str">
        <f>IF(ISBLANK(H41)," ",VLOOKUP($H41,TÜMOKUL!A$1:H$100,7,0))</f>
        <v xml:space="preserve"> </v>
      </c>
    </row>
    <row r="42" spans="1:10" s="44" customFormat="1" ht="11.1" customHeight="1" thickBot="1" x14ac:dyDescent="0.3">
      <c r="A42" s="198"/>
      <c r="B42" s="48">
        <v>0.66666666666666663</v>
      </c>
      <c r="C42" s="56"/>
      <c r="D42" s="49" t="str">
        <f>IF(ISBLANK(C42)," ",VLOOKUP($C42,TÜMOKUL!A$1:H$100,2,0))</f>
        <v xml:space="preserve"> </v>
      </c>
      <c r="E42" s="49" t="str">
        <f>IF(ISBLANK(C42)," ",VLOOKUP($C42,TÜMOKUL!A$1:H$100,7,0))</f>
        <v xml:space="preserve"> </v>
      </c>
      <c r="F42" s="201"/>
      <c r="G42" s="48">
        <v>0.66666666666666663</v>
      </c>
      <c r="H42" s="56"/>
      <c r="I42" s="49" t="str">
        <f>IF(ISBLANK(H42)," ",VLOOKUP($H42,TÜMOKUL!A$1:H$100,2,0))</f>
        <v xml:space="preserve"> </v>
      </c>
      <c r="J42" s="50" t="str">
        <f>IF(ISBLANK(H42)," ",VLOOKUP($H42,TÜMOKUL!A$1:H$100,7,0))</f>
        <v xml:space="preserve"> </v>
      </c>
    </row>
    <row r="44" spans="1:10" x14ac:dyDescent="0.25">
      <c r="H44" s="204" t="s">
        <v>225</v>
      </c>
      <c r="I44" s="204"/>
      <c r="J44" s="204"/>
    </row>
    <row r="45" spans="1:10" x14ac:dyDescent="0.25">
      <c r="H45" s="204" t="s">
        <v>239</v>
      </c>
      <c r="I45" s="204"/>
      <c r="J45" s="204"/>
    </row>
  </sheetData>
  <mergeCells count="13">
    <mergeCell ref="H44:J44"/>
    <mergeCell ref="H45:J45"/>
    <mergeCell ref="A27:A34"/>
    <mergeCell ref="F27:F34"/>
    <mergeCell ref="A35:A42"/>
    <mergeCell ref="F35:F42"/>
    <mergeCell ref="A19:A26"/>
    <mergeCell ref="F19:F26"/>
    <mergeCell ref="A1:J1"/>
    <mergeCell ref="A3:A10"/>
    <mergeCell ref="F3:F10"/>
    <mergeCell ref="A11:A18"/>
    <mergeCell ref="F11:F18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120" zoomScaleNormal="120" workbookViewId="0">
      <selection activeCell="E33" sqref="E33"/>
    </sheetView>
  </sheetViews>
  <sheetFormatPr defaultRowHeight="15" x14ac:dyDescent="0.25"/>
  <cols>
    <col min="1" max="1" width="2" style="51" customWidth="1"/>
    <col min="2" max="2" width="5.140625" style="52" customWidth="1"/>
    <col min="3" max="3" width="6.140625" style="53" customWidth="1"/>
    <col min="4" max="4" width="19.42578125" style="53" customWidth="1"/>
    <col min="5" max="5" width="28.5703125" style="53" customWidth="1"/>
    <col min="6" max="6" width="1.7109375" style="53" customWidth="1"/>
    <col min="7" max="7" width="4.7109375" style="53" customWidth="1"/>
    <col min="8" max="8" width="6.42578125" style="53" customWidth="1"/>
    <col min="9" max="9" width="25.42578125" style="53" customWidth="1"/>
    <col min="10" max="10" width="28.85546875" style="53" customWidth="1"/>
    <col min="11" max="16384" width="9.140625" style="53"/>
  </cols>
  <sheetData>
    <row r="1" spans="1:10" s="39" customFormat="1" ht="51" customHeight="1" thickBot="1" x14ac:dyDescent="0.25">
      <c r="A1" s="205" t="s">
        <v>207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0" s="40" customFormat="1" ht="11.1" customHeight="1" thickBot="1" x14ac:dyDescent="0.3">
      <c r="A2" s="131"/>
      <c r="B2" s="132" t="s">
        <v>51</v>
      </c>
      <c r="C2" s="132" t="s">
        <v>44</v>
      </c>
      <c r="D2" s="132" t="s">
        <v>45</v>
      </c>
      <c r="E2" s="132" t="s">
        <v>43</v>
      </c>
      <c r="F2" s="133"/>
      <c r="G2" s="132" t="str">
        <f>Bankacılık!C3</f>
        <v>BAN130</v>
      </c>
      <c r="H2" s="132" t="s">
        <v>44</v>
      </c>
      <c r="I2" s="132" t="s">
        <v>45</v>
      </c>
      <c r="J2" s="134" t="s">
        <v>43</v>
      </c>
    </row>
    <row r="3" spans="1:10" s="44" customFormat="1" ht="11.1" customHeight="1" x14ac:dyDescent="0.25">
      <c r="A3" s="196" t="s">
        <v>46</v>
      </c>
      <c r="B3" s="41">
        <v>0.375</v>
      </c>
      <c r="C3" s="139" t="s">
        <v>194</v>
      </c>
      <c r="D3" s="42" t="str">
        <f>IF(ISBLANK(C3)," ",VLOOKUP($C3,TÜMOKUL!A$1:H$120,2,0))</f>
        <v>Bilgi ve Ağ Güvenliği</v>
      </c>
      <c r="E3" s="42" t="str">
        <f>IF(ISBLANK(C3)," ",VLOOKUP($C3,TÜMOKUL!A$1:H$120,7,0))</f>
        <v>Öğr. Gör. Emre ENGİN</v>
      </c>
      <c r="F3" s="199" t="s">
        <v>46</v>
      </c>
      <c r="G3" s="41">
        <v>0.375</v>
      </c>
      <c r="H3" s="54" t="s">
        <v>201</v>
      </c>
      <c r="I3" s="42" t="str">
        <f>IF(ISBLANK(H3)," ",VLOOKUP($H3,TÜMOKUL!A$1:H$120,2,0))</f>
        <v>Güvenlik Duvarı Çözüm Uygulamaları</v>
      </c>
      <c r="J3" s="43" t="str">
        <f>IF(ISBLANK(H3)," ",VLOOKUP($H3,TÜMOKUL!A$1:H$120,7,0))</f>
        <v>Öğr. Gör. Hakan Can ALTUNAY</v>
      </c>
    </row>
    <row r="4" spans="1:10" s="44" customFormat="1" ht="11.1" customHeight="1" x14ac:dyDescent="0.25">
      <c r="A4" s="197"/>
      <c r="B4" s="45">
        <v>0.41666666666666669</v>
      </c>
      <c r="C4" s="55" t="s">
        <v>194</v>
      </c>
      <c r="D4" s="46" t="str">
        <f>IF(ISBLANK(C4)," ",VLOOKUP($C4,TÜMOKUL!A$1:H$120,2,0))</f>
        <v>Bilgi ve Ağ Güvenliği</v>
      </c>
      <c r="E4" s="46" t="str">
        <f>IF(ISBLANK(C4)," ",VLOOKUP($C4,TÜMOKUL!A$1:H$120,7,0))</f>
        <v>Öğr. Gör. Emre ENGİN</v>
      </c>
      <c r="F4" s="200"/>
      <c r="G4" s="45">
        <v>0.41666666666666669</v>
      </c>
      <c r="H4" s="55" t="s">
        <v>201</v>
      </c>
      <c r="I4" s="46" t="str">
        <f>IF(ISBLANK(H4)," ",VLOOKUP($H4,TÜMOKUL!A$1:H$120,2,0))</f>
        <v>Güvenlik Duvarı Çözüm Uygulamaları</v>
      </c>
      <c r="J4" s="47" t="str">
        <f>IF(ISBLANK(H4)," ",VLOOKUP($H4,TÜMOKUL!A$1:H$120,7,0))</f>
        <v>Öğr. Gör. Hakan Can ALTUNAY</v>
      </c>
    </row>
    <row r="5" spans="1:10" s="44" customFormat="1" ht="11.1" customHeight="1" x14ac:dyDescent="0.25">
      <c r="A5" s="197"/>
      <c r="B5" s="45">
        <v>0.45833333333333331</v>
      </c>
      <c r="C5" s="55" t="s">
        <v>194</v>
      </c>
      <c r="D5" s="46" t="str">
        <f>IF(ISBLANK(C5)," ",VLOOKUP($C5,TÜMOKUL!A$1:H$120,2,0))</f>
        <v>Bilgi ve Ağ Güvenliği</v>
      </c>
      <c r="E5" s="46" t="str">
        <f>IF(ISBLANK(C5)," ",VLOOKUP($C5,TÜMOKUL!A$1:H$120,7,0))</f>
        <v>Öğr. Gör. Emre ENGİN</v>
      </c>
      <c r="F5" s="200"/>
      <c r="G5" s="45">
        <v>0.45833333333333331</v>
      </c>
      <c r="H5" s="55" t="s">
        <v>201</v>
      </c>
      <c r="I5" s="46" t="str">
        <f>IF(ISBLANK(H5)," ",VLOOKUP($H5,TÜMOKUL!A$1:H$120,2,0))</f>
        <v>Güvenlik Duvarı Çözüm Uygulamaları</v>
      </c>
      <c r="J5" s="47" t="str">
        <f>IF(ISBLANK(H5)," ",VLOOKUP($H5,TÜMOKUL!A$1:H$120,7,0))</f>
        <v>Öğr. Gör. Hakan Can ALTUNAY</v>
      </c>
    </row>
    <row r="6" spans="1:10" s="44" customFormat="1" ht="11.1" customHeight="1" x14ac:dyDescent="0.25">
      <c r="A6" s="197"/>
      <c r="B6" s="45">
        <v>0.5</v>
      </c>
      <c r="C6" s="141"/>
      <c r="D6" s="142" t="str">
        <f>IF(ISBLANK(C6)," ",VLOOKUP($C6,TÜMOKUL!A$1:H$120,2,0))</f>
        <v xml:space="preserve"> </v>
      </c>
      <c r="E6" s="142" t="str">
        <f>IF(ISBLANK(C6)," ",VLOOKUP($C6,TÜMOKUL!A$1:H$120,7,0))</f>
        <v xml:space="preserve"> </v>
      </c>
      <c r="F6" s="200"/>
      <c r="G6" s="45">
        <v>0.5</v>
      </c>
      <c r="H6" s="55" t="s">
        <v>201</v>
      </c>
      <c r="I6" s="46" t="str">
        <f>IF(ISBLANK(H6)," ",VLOOKUP($H6,TÜMOKUL!A$1:H$120,2,0))</f>
        <v>Güvenlik Duvarı Çözüm Uygulamaları</v>
      </c>
      <c r="J6" s="47" t="str">
        <f>IF(ISBLANK(H6)," ",VLOOKUP($H6,TÜMOKUL!A$1:H$120,7,0))</f>
        <v>Öğr. Gör. Hakan Can ALTUNAY</v>
      </c>
    </row>
    <row r="7" spans="1:10" s="44" customFormat="1" ht="11.1" customHeight="1" x14ac:dyDescent="0.25">
      <c r="A7" s="197"/>
      <c r="B7" s="45">
        <v>0.54166666666666663</v>
      </c>
      <c r="C7" s="55" t="s">
        <v>197</v>
      </c>
      <c r="D7" s="46" t="str">
        <f>IF(ISBLANK(C7)," ",VLOOKUP($C7,TÜMOKUL!A$1:H$120,2,0))</f>
        <v>Bilişim Hukuku</v>
      </c>
      <c r="E7" s="46" t="str">
        <f>IF(ISBLANK(C7)," ",VLOOKUP($C7,TÜMOKUL!A$1:H$120,7,0))</f>
        <v>Öğr. Gör. Neslihan YÖNDEMİR ÇALIŞKAN</v>
      </c>
      <c r="F7" s="200"/>
      <c r="G7" s="45">
        <v>0.54166666666666663</v>
      </c>
      <c r="H7" s="55" t="s">
        <v>200</v>
      </c>
      <c r="I7" s="46" t="str">
        <f>IF(ISBLANK(H7)," ",VLOOKUP($H7,TÜMOKUL!A$1:H$120,2,0))</f>
        <v>Ağ Güvenlik Uygulamaları</v>
      </c>
      <c r="J7" s="47" t="str">
        <f>IF(ISBLANK(H7)," ",VLOOKUP($H7,TÜMOKUL!A$1:H$120,7,0))</f>
        <v>Öğr. Gör. Emre ENGİN</v>
      </c>
    </row>
    <row r="8" spans="1:10" s="44" customFormat="1" ht="11.1" customHeight="1" x14ac:dyDescent="0.25">
      <c r="A8" s="197"/>
      <c r="B8" s="45">
        <v>0.58333333333333337</v>
      </c>
      <c r="C8" s="55" t="s">
        <v>197</v>
      </c>
      <c r="D8" s="46" t="str">
        <f>IF(ISBLANK(C8)," ",VLOOKUP($C8,TÜMOKUL!A$1:H$120,2,0))</f>
        <v>Bilişim Hukuku</v>
      </c>
      <c r="E8" s="46" t="str">
        <f>IF(ISBLANK(C8)," ",VLOOKUP($C8,TÜMOKUL!A$1:H$120,7,0))</f>
        <v>Öğr. Gör. Neslihan YÖNDEMİR ÇALIŞKAN</v>
      </c>
      <c r="F8" s="200"/>
      <c r="G8" s="45">
        <v>0.58333333333333337</v>
      </c>
      <c r="H8" s="55" t="s">
        <v>200</v>
      </c>
      <c r="I8" s="46" t="str">
        <f>IF(ISBLANK(H8)," ",VLOOKUP($H8,TÜMOKUL!A$1:H$120,2,0))</f>
        <v>Ağ Güvenlik Uygulamaları</v>
      </c>
      <c r="J8" s="47" t="str">
        <f>IF(ISBLANK(H8)," ",VLOOKUP($H8,TÜMOKUL!A$1:H$120,7,0))</f>
        <v>Öğr. Gör. Emre ENGİN</v>
      </c>
    </row>
    <row r="9" spans="1:10" s="44" customFormat="1" ht="11.1" customHeight="1" x14ac:dyDescent="0.25">
      <c r="A9" s="197"/>
      <c r="B9" s="45">
        <v>0.625</v>
      </c>
      <c r="C9" s="55"/>
      <c r="D9" s="46" t="str">
        <f>IF(ISBLANK(C9)," ",VLOOKUP($C9,TÜMOKUL!A$1:H$120,2,0))</f>
        <v xml:space="preserve"> </v>
      </c>
      <c r="E9" s="46" t="str">
        <f>IF(ISBLANK(C9)," ",VLOOKUP($C9,TÜMOKUL!A$1:H$120,7,0))</f>
        <v xml:space="preserve"> </v>
      </c>
      <c r="F9" s="200"/>
      <c r="G9" s="45">
        <v>0.625</v>
      </c>
      <c r="H9" s="55" t="s">
        <v>200</v>
      </c>
      <c r="I9" s="46" t="str">
        <f>IF(ISBLANK(H9)," ",VLOOKUP($H9,TÜMOKUL!A$1:H$120,2,0))</f>
        <v>Ağ Güvenlik Uygulamaları</v>
      </c>
      <c r="J9" s="47" t="str">
        <f>IF(ISBLANK(H9)," ",VLOOKUP($H9,TÜMOKUL!A$1:H$120,7,0))</f>
        <v>Öğr. Gör. Emre ENGİN</v>
      </c>
    </row>
    <row r="10" spans="1:10" s="44" customFormat="1" ht="11.1" customHeight="1" thickBot="1" x14ac:dyDescent="0.3">
      <c r="A10" s="198"/>
      <c r="B10" s="48">
        <v>0.66666666666666663</v>
      </c>
      <c r="C10" s="56"/>
      <c r="D10" s="49" t="str">
        <f>IF(ISBLANK(C10)," ",VLOOKUP($C10,TÜMOKUL!A$1:H$120,2,0))</f>
        <v xml:space="preserve"> </v>
      </c>
      <c r="E10" s="49" t="str">
        <f>IF(ISBLANK(C10)," ",VLOOKUP($C10,TÜMOKUL!A$1:H$120,7,0))</f>
        <v xml:space="preserve"> </v>
      </c>
      <c r="F10" s="201"/>
      <c r="G10" s="48">
        <v>0.66666666666666663</v>
      </c>
      <c r="H10" s="55" t="s">
        <v>200</v>
      </c>
      <c r="I10" s="49" t="str">
        <f>IF(ISBLANK(H10)," ",VLOOKUP($H10,TÜMOKUL!A$1:H$120,2,0))</f>
        <v>Ağ Güvenlik Uygulamaları</v>
      </c>
      <c r="J10" s="50" t="str">
        <f>IF(ISBLANK(H10)," ",VLOOKUP($H10,TÜMOKUL!A$1:H$120,7,0))</f>
        <v>Öğr. Gör. Emre ENGİN</v>
      </c>
    </row>
    <row r="11" spans="1:10" s="44" customFormat="1" ht="11.1" customHeight="1" x14ac:dyDescent="0.25">
      <c r="A11" s="196" t="s">
        <v>47</v>
      </c>
      <c r="B11" s="41">
        <v>0.375</v>
      </c>
      <c r="C11" s="139" t="s">
        <v>195</v>
      </c>
      <c r="D11" s="42" t="str">
        <f>IF(ISBLANK(C11)," ",VLOOKUP($C11,TÜMOKUL!A$1:H$120,2,0))</f>
        <v>Bilgisayar Donanımı</v>
      </c>
      <c r="E11" s="42" t="str">
        <f>IF(ISBLANK(C11)," ",VLOOKUP($C11,TÜMOKUL!A$1:H$120,7,0))</f>
        <v>Öğr. Gör. Serkan VARAN</v>
      </c>
      <c r="F11" s="199" t="s">
        <v>47</v>
      </c>
      <c r="G11" s="41">
        <v>0.375</v>
      </c>
      <c r="H11" s="139" t="s">
        <v>199</v>
      </c>
      <c r="I11" s="42" t="str">
        <f>IF(ISBLANK(H11)," ",VLOOKUP($H11,TÜMOKUL!A$1:H$120,2,0))</f>
        <v>Bilgisayar Ağlarının Programlanması</v>
      </c>
      <c r="J11" s="43" t="str">
        <f>IF(ISBLANK(H11)," ",VLOOKUP($H11,TÜMOKUL!A$1:H$120,7,0))</f>
        <v>Öğr. Gör. Hakan Can ALTUNAY</v>
      </c>
    </row>
    <row r="12" spans="1:10" s="44" customFormat="1" ht="11.1" customHeight="1" x14ac:dyDescent="0.25">
      <c r="A12" s="197"/>
      <c r="B12" s="45">
        <v>0.41666666666666669</v>
      </c>
      <c r="C12" s="55" t="s">
        <v>195</v>
      </c>
      <c r="D12" s="46" t="str">
        <f>IF(ISBLANK(C12)," ",VLOOKUP($C12,TÜMOKUL!A$1:H$120,2,0))</f>
        <v>Bilgisayar Donanımı</v>
      </c>
      <c r="E12" s="46" t="str">
        <f>IF(ISBLANK(C12)," ",VLOOKUP($C12,TÜMOKUL!A$1:H$120,7,0))</f>
        <v>Öğr. Gör. Serkan VARAN</v>
      </c>
      <c r="F12" s="200"/>
      <c r="G12" s="45">
        <v>0.41666666666666669</v>
      </c>
      <c r="H12" s="55" t="s">
        <v>199</v>
      </c>
      <c r="I12" s="46" t="str">
        <f>IF(ISBLANK(H12)," ",VLOOKUP($H12,TÜMOKUL!A$1:H$120,2,0))</f>
        <v>Bilgisayar Ağlarının Programlanması</v>
      </c>
      <c r="J12" s="47" t="str">
        <f>IF(ISBLANK(H12)," ",VLOOKUP($H12,TÜMOKUL!A$1:H$120,7,0))</f>
        <v>Öğr. Gör. Hakan Can ALTUNAY</v>
      </c>
    </row>
    <row r="13" spans="1:10" s="44" customFormat="1" ht="11.1" customHeight="1" x14ac:dyDescent="0.25">
      <c r="A13" s="197"/>
      <c r="B13" s="45">
        <v>0.45833333333333331</v>
      </c>
      <c r="C13" s="55"/>
      <c r="D13" s="46" t="str">
        <f>IF(ISBLANK(C13)," ",VLOOKUP($C13,TÜMOKUL!A$1:H$120,2,0))</f>
        <v xml:space="preserve"> </v>
      </c>
      <c r="E13" s="46" t="str">
        <f>IF(ISBLANK(C13)," ",VLOOKUP($C13,TÜMOKUL!A$1:H$120,7,0))</f>
        <v xml:space="preserve"> </v>
      </c>
      <c r="F13" s="200"/>
      <c r="G13" s="45">
        <v>0.45833333333333331</v>
      </c>
      <c r="H13" s="136" t="s">
        <v>199</v>
      </c>
      <c r="I13" s="46" t="str">
        <f>IF(ISBLANK(H13)," ",VLOOKUP($H13,TÜMOKUL!A$1:H$120,2,0))</f>
        <v>Bilgisayar Ağlarının Programlanması</v>
      </c>
      <c r="J13" s="47" t="str">
        <f>IF(ISBLANK(H13)," ",VLOOKUP($H13,TÜMOKUL!A$1:H$120,7,0))</f>
        <v>Öğr. Gör. Hakan Can ALTUNAY</v>
      </c>
    </row>
    <row r="14" spans="1:10" s="44" customFormat="1" ht="11.1" customHeight="1" x14ac:dyDescent="0.25">
      <c r="A14" s="197"/>
      <c r="B14" s="45">
        <v>0.5</v>
      </c>
      <c r="C14" s="141"/>
      <c r="D14" s="142" t="str">
        <f>IF(ISBLANK(C14)," ",VLOOKUP($C14,TÜMOKUL!A$1:H$120,2,0))</f>
        <v xml:space="preserve"> </v>
      </c>
      <c r="E14" s="142" t="str">
        <f>IF(ISBLANK(C14)," ",VLOOKUP($C14,TÜMOKUL!A$1:H$120,7,0))</f>
        <v xml:space="preserve"> </v>
      </c>
      <c r="F14" s="200"/>
      <c r="G14" s="45">
        <v>0.5</v>
      </c>
      <c r="H14" s="141"/>
      <c r="I14" s="142" t="str">
        <f>IF(ISBLANK(H14)," ",VLOOKUP($H14,TÜMOKUL!A$1:H$120,2,0))</f>
        <v xml:space="preserve"> </v>
      </c>
      <c r="J14" s="152" t="str">
        <f>IF(ISBLANK(H14)," ",VLOOKUP($H14,TÜMOKUL!A$1:H$120,7,0))</f>
        <v xml:space="preserve"> </v>
      </c>
    </row>
    <row r="15" spans="1:10" s="44" customFormat="1" ht="11.1" customHeight="1" x14ac:dyDescent="0.25">
      <c r="A15" s="197"/>
      <c r="B15" s="45">
        <v>0.54166666666666663</v>
      </c>
      <c r="C15" s="55" t="s">
        <v>196</v>
      </c>
      <c r="D15" s="46" t="str">
        <f>IF(ISBLANK(C15)," ",VLOOKUP($C15,TÜMOKUL!A$1:H$120,2,0))</f>
        <v>Veri Yapıları ve Programlama</v>
      </c>
      <c r="E15" s="46" t="str">
        <f>IF(ISBLANK(C15)," ",VLOOKUP($C15,TÜMOKUL!A$1:H$120,7,0))</f>
        <v>Öğr. Gör. Hakan Can ALTUNAY</v>
      </c>
      <c r="F15" s="200"/>
      <c r="G15" s="45">
        <v>0.54166666666666663</v>
      </c>
      <c r="H15" s="55" t="s">
        <v>198</v>
      </c>
      <c r="I15" s="46" t="str">
        <f>IF(ISBLANK(H15)," ",VLOOKUP($H15,TÜMOKUL!A$1:H$120,2,0))</f>
        <v>Güvenlik Denetim Süreci ve Yönetimi</v>
      </c>
      <c r="J15" s="47" t="str">
        <f>IF(ISBLANK(H15)," ",VLOOKUP($H15,TÜMOKUL!A$1:H$120,7,0))</f>
        <v>Öğr. Gör. Emre ENGİN</v>
      </c>
    </row>
    <row r="16" spans="1:10" s="44" customFormat="1" ht="11.1" customHeight="1" x14ac:dyDescent="0.25">
      <c r="A16" s="197"/>
      <c r="B16" s="45">
        <v>0.58333333333333337</v>
      </c>
      <c r="C16" s="55" t="s">
        <v>196</v>
      </c>
      <c r="D16" s="46" t="str">
        <f>IF(ISBLANK(C16)," ",VLOOKUP($C16,TÜMOKUL!A$1:H$120,2,0))</f>
        <v>Veri Yapıları ve Programlama</v>
      </c>
      <c r="E16" s="46" t="str">
        <f>IF(ISBLANK(C16)," ",VLOOKUP($C16,TÜMOKUL!A$1:H$120,7,0))</f>
        <v>Öğr. Gör. Hakan Can ALTUNAY</v>
      </c>
      <c r="F16" s="200"/>
      <c r="G16" s="45">
        <v>0.58333333333333337</v>
      </c>
      <c r="H16" s="55" t="s">
        <v>198</v>
      </c>
      <c r="I16" s="46" t="str">
        <f>IF(ISBLANK(H16)," ",VLOOKUP($H16,TÜMOKUL!A$1:H$120,2,0))</f>
        <v>Güvenlik Denetim Süreci ve Yönetimi</v>
      </c>
      <c r="J16" s="47" t="str">
        <f>IF(ISBLANK(H16)," ",VLOOKUP($H16,TÜMOKUL!A$1:H$120,7,0))</f>
        <v>Öğr. Gör. Emre ENGİN</v>
      </c>
    </row>
    <row r="17" spans="1:10" s="44" customFormat="1" ht="11.1" customHeight="1" x14ac:dyDescent="0.25">
      <c r="A17" s="197"/>
      <c r="B17" s="45">
        <v>0.625</v>
      </c>
      <c r="C17" s="55" t="s">
        <v>196</v>
      </c>
      <c r="D17" s="46" t="str">
        <f>IF(ISBLANK(C17)," ",VLOOKUP($C17,TÜMOKUL!A$1:H$120,2,0))</f>
        <v>Veri Yapıları ve Programlama</v>
      </c>
      <c r="E17" s="46" t="str">
        <f>IF(ISBLANK(C17)," ",VLOOKUP($C17,TÜMOKUL!A$1:H$120,7,0))</f>
        <v>Öğr. Gör. Hakan Can ALTUNAY</v>
      </c>
      <c r="F17" s="200"/>
      <c r="G17" s="45">
        <v>0.625</v>
      </c>
      <c r="H17" s="55" t="s">
        <v>198</v>
      </c>
      <c r="I17" s="46" t="str">
        <f>IF(ISBLANK(H17)," ",VLOOKUP($H17,TÜMOKUL!A$1:H$120,2,0))</f>
        <v>Güvenlik Denetim Süreci ve Yönetimi</v>
      </c>
      <c r="J17" s="47" t="str">
        <f>IF(ISBLANK(H17)," ",VLOOKUP($H17,TÜMOKUL!A$1:H$120,7,0))</f>
        <v>Öğr. Gör. Emre ENGİN</v>
      </c>
    </row>
    <row r="18" spans="1:10" s="44" customFormat="1" ht="11.1" customHeight="1" thickBot="1" x14ac:dyDescent="0.3">
      <c r="A18" s="198"/>
      <c r="B18" s="48">
        <v>0.66666666666666663</v>
      </c>
      <c r="C18" s="56"/>
      <c r="D18" s="49" t="str">
        <f>IF(ISBLANK(C18)," ",VLOOKUP($C18,TÜMOKUL!A$1:H$120,2,0))</f>
        <v xml:space="preserve"> </v>
      </c>
      <c r="E18" s="49" t="str">
        <f>IF(ISBLANK(C18)," ",VLOOKUP($C18,TÜMOKUL!A$1:H$120,7,0))</f>
        <v xml:space="preserve"> </v>
      </c>
      <c r="F18" s="201"/>
      <c r="G18" s="48">
        <v>0.66666666666666663</v>
      </c>
      <c r="H18" s="56"/>
      <c r="I18" s="49" t="str">
        <f>IF(ISBLANK(H18)," ",VLOOKUP($H18,TÜMOKUL!A$1:H$120,2,0))</f>
        <v xml:space="preserve"> </v>
      </c>
      <c r="J18" s="50" t="str">
        <f>IF(ISBLANK(H18)," ",VLOOKUP($H18,TÜMOKUL!A$1:H$120,7,0))</f>
        <v xml:space="preserve"> </v>
      </c>
    </row>
    <row r="19" spans="1:10" s="44" customFormat="1" ht="11.1" customHeight="1" x14ac:dyDescent="0.25">
      <c r="A19" s="196" t="s">
        <v>48</v>
      </c>
      <c r="B19" s="41">
        <v>0.375</v>
      </c>
      <c r="C19" s="139" t="s">
        <v>192</v>
      </c>
      <c r="D19" s="42" t="str">
        <f>IF(ISBLANK(C19)," ",VLOOKUP($C19,TÜMOKUL!A$1:H$120,2,0))</f>
        <v>Web Tasarımının Temelleri</v>
      </c>
      <c r="E19" s="42" t="str">
        <f>IF(ISBLANK(C19)," ",VLOOKUP($C19,TÜMOKUL!A$1:H$120,7,0))</f>
        <v>Öğr. Gör. AslıTOSYALI KARADAĞ</v>
      </c>
      <c r="F19" s="199" t="s">
        <v>48</v>
      </c>
      <c r="G19" s="41">
        <v>0.375</v>
      </c>
      <c r="H19" s="139" t="s">
        <v>202</v>
      </c>
      <c r="I19" s="42" t="str">
        <f>IF(ISBLANK(H19)," ",VLOOKUP($H19,TÜMOKUL!A$1:H$120,2,0))</f>
        <v>Sanallaştırma Teknolojileri</v>
      </c>
      <c r="J19" s="43" t="str">
        <f>IF(ISBLANK(H19)," ",VLOOKUP($H19,TÜMOKUL!A$1:H$120,7,0))</f>
        <v>Öğr. Gör. Sema BİLGİLİ</v>
      </c>
    </row>
    <row r="20" spans="1:10" s="44" customFormat="1" ht="11.1" customHeight="1" x14ac:dyDescent="0.25">
      <c r="A20" s="197"/>
      <c r="B20" s="45">
        <v>0.41666666666666669</v>
      </c>
      <c r="C20" s="55" t="s">
        <v>192</v>
      </c>
      <c r="D20" s="46" t="str">
        <f>IF(ISBLANK(C20)," ",VLOOKUP($C20,TÜMOKUL!A$1:H$120,2,0))</f>
        <v>Web Tasarımının Temelleri</v>
      </c>
      <c r="E20" s="46" t="str">
        <f>IF(ISBLANK(C20)," ",VLOOKUP($C20,TÜMOKUL!A$1:H$120,7,0))</f>
        <v>Öğr. Gör. AslıTOSYALI KARADAĞ</v>
      </c>
      <c r="F20" s="200"/>
      <c r="G20" s="45">
        <v>0.41666666666666669</v>
      </c>
      <c r="H20" s="55" t="s">
        <v>202</v>
      </c>
      <c r="I20" s="46" t="str">
        <f>IF(ISBLANK(H20)," ",VLOOKUP($H20,TÜMOKUL!A$1:H$120,2,0))</f>
        <v>Sanallaştırma Teknolojileri</v>
      </c>
      <c r="J20" s="47" t="str">
        <f>IF(ISBLANK(H20)," ",VLOOKUP($H20,TÜMOKUL!A$1:H$120,7,0))</f>
        <v>Öğr. Gör. Sema BİLGİLİ</v>
      </c>
    </row>
    <row r="21" spans="1:10" s="44" customFormat="1" ht="11.1" customHeight="1" x14ac:dyDescent="0.25">
      <c r="A21" s="197"/>
      <c r="B21" s="45">
        <v>0.45833333333333331</v>
      </c>
      <c r="C21" s="55" t="s">
        <v>192</v>
      </c>
      <c r="D21" s="46" t="str">
        <f>IF(ISBLANK(C21)," ",VLOOKUP($C21,TÜMOKUL!A$1:H$120,2,0))</f>
        <v>Web Tasarımının Temelleri</v>
      </c>
      <c r="E21" s="46" t="str">
        <f>IF(ISBLANK(C21)," ",VLOOKUP($C21,TÜMOKUL!A$1:H$120,7,0))</f>
        <v>Öğr. Gör. AslıTOSYALI KARADAĞ</v>
      </c>
      <c r="F21" s="200"/>
      <c r="G21" s="45">
        <v>0.45833333333333331</v>
      </c>
      <c r="H21" s="55" t="s">
        <v>202</v>
      </c>
      <c r="I21" s="46" t="str">
        <f>IF(ISBLANK(H21)," ",VLOOKUP($H21,TÜMOKUL!A$1:H$120,2,0))</f>
        <v>Sanallaştırma Teknolojileri</v>
      </c>
      <c r="J21" s="47" t="str">
        <f>IF(ISBLANK(H21)," ",VLOOKUP($H21,TÜMOKUL!A$1:H$120,7,0))</f>
        <v>Öğr. Gör. Sema BİLGİLİ</v>
      </c>
    </row>
    <row r="22" spans="1:10" s="44" customFormat="1" ht="11.1" customHeight="1" x14ac:dyDescent="0.25">
      <c r="A22" s="197"/>
      <c r="B22" s="45">
        <v>0.5</v>
      </c>
      <c r="C22" s="141"/>
      <c r="D22" s="142" t="str">
        <f>IF(ISBLANK(C22)," ",VLOOKUP($C22,TÜMOKUL!A$1:H$120,2,0))</f>
        <v xml:space="preserve"> </v>
      </c>
      <c r="E22" s="142" t="str">
        <f>IF(ISBLANK(C22)," ",VLOOKUP($C22,TÜMOKUL!A$1:H$120,7,0))</f>
        <v xml:space="preserve"> </v>
      </c>
      <c r="F22" s="200"/>
      <c r="G22" s="45">
        <v>0.5</v>
      </c>
      <c r="H22" s="55" t="s">
        <v>202</v>
      </c>
      <c r="I22" s="46" t="str">
        <f>IF(ISBLANK(H22)," ",VLOOKUP($H22,TÜMOKUL!A$1:H$120,2,0))</f>
        <v>Sanallaştırma Teknolojileri</v>
      </c>
      <c r="J22" s="47" t="str">
        <f>IF(ISBLANK(H22)," ",VLOOKUP($H22,TÜMOKUL!A$1:H$120,7,0))</f>
        <v>Öğr. Gör. Sema BİLGİLİ</v>
      </c>
    </row>
    <row r="23" spans="1:10" s="44" customFormat="1" ht="11.1" customHeight="1" x14ac:dyDescent="0.25">
      <c r="A23" s="197"/>
      <c r="B23" s="45">
        <v>0.54166666666666663</v>
      </c>
      <c r="C23" s="55" t="s">
        <v>193</v>
      </c>
      <c r="D23" s="46" t="str">
        <f>IF(ISBLANK(C23)," ",VLOOKUP($C23,TÜMOKUL!A$1:H$120,2,0))</f>
        <v>Veri Tabanı</v>
      </c>
      <c r="E23" s="46" t="str">
        <f>IF(ISBLANK(C23)," ",VLOOKUP($C23,TÜMOKUL!A$1:H$120,7,0))</f>
        <v>Öğr. Gör. Sema BİLGİLİ</v>
      </c>
      <c r="F23" s="200"/>
      <c r="G23" s="45">
        <v>0.54166666666666663</v>
      </c>
      <c r="H23" s="55" t="s">
        <v>204</v>
      </c>
      <c r="I23" s="46" t="str">
        <f>IF(ISBLANK(H23)," ",VLOOKUP($H23,TÜMOKUL!A$1:H$120,2,0))</f>
        <v>Girişimcilik ve Yenilikçilik</v>
      </c>
      <c r="J23" s="47" t="str">
        <f>IF(ISBLANK(H23)," ",VLOOKUP($H23,TÜMOKUL!A$1:H$120,7,0))</f>
        <v>Öğr. Gör. Neslihan YÖNDEMİR ÇALIŞKAN</v>
      </c>
    </row>
    <row r="24" spans="1:10" s="44" customFormat="1" ht="11.1" customHeight="1" x14ac:dyDescent="0.25">
      <c r="A24" s="197"/>
      <c r="B24" s="45">
        <v>0.58333333333333337</v>
      </c>
      <c r="C24" s="55" t="s">
        <v>193</v>
      </c>
      <c r="D24" s="46" t="str">
        <f>IF(ISBLANK(C24)," ",VLOOKUP($C24,TÜMOKUL!A$1:H$120,2,0))</f>
        <v>Veri Tabanı</v>
      </c>
      <c r="E24" s="46" t="str">
        <f>IF(ISBLANK(C24)," ",VLOOKUP($C24,TÜMOKUL!A$1:H$120,7,0))</f>
        <v>Öğr. Gör. Sema BİLGİLİ</v>
      </c>
      <c r="F24" s="200"/>
      <c r="G24" s="45">
        <v>0.58333333333333337</v>
      </c>
      <c r="H24" s="55" t="s">
        <v>204</v>
      </c>
      <c r="I24" s="46" t="str">
        <f>IF(ISBLANK(H24)," ",VLOOKUP($H24,TÜMOKUL!A$1:H$120,2,0))</f>
        <v>Girişimcilik ve Yenilikçilik</v>
      </c>
      <c r="J24" s="47" t="str">
        <f>IF(ISBLANK(H24)," ",VLOOKUP($H24,TÜMOKUL!A$1:H$120,7,0))</f>
        <v>Öğr. Gör. Neslihan YÖNDEMİR ÇALIŞKAN</v>
      </c>
    </row>
    <row r="25" spans="1:10" s="44" customFormat="1" ht="11.1" customHeight="1" x14ac:dyDescent="0.25">
      <c r="A25" s="197"/>
      <c r="B25" s="45">
        <v>0.625</v>
      </c>
      <c r="C25" s="55" t="s">
        <v>193</v>
      </c>
      <c r="D25" s="46" t="str">
        <f>IF(ISBLANK(C25)," ",VLOOKUP($C25,TÜMOKUL!A$1:H$120,2,0))</f>
        <v>Veri Tabanı</v>
      </c>
      <c r="E25" s="46" t="str">
        <f>IF(ISBLANK(C25)," ",VLOOKUP($C25,TÜMOKUL!A$1:H$120,7,0))</f>
        <v>Öğr. Gör. Sema BİLGİLİ</v>
      </c>
      <c r="F25" s="200"/>
      <c r="G25" s="45">
        <v>0.625</v>
      </c>
      <c r="H25" s="55"/>
      <c r="I25" s="46" t="str">
        <f>IF(ISBLANK(H25)," ",VLOOKUP($H25,TÜMOKUL!A$1:H$120,2,0))</f>
        <v xml:space="preserve"> </v>
      </c>
      <c r="J25" s="47" t="str">
        <f>IF(ISBLANK(H25)," ",VLOOKUP($H25,TÜMOKUL!A$1:H$120,7,0))</f>
        <v xml:space="preserve"> </v>
      </c>
    </row>
    <row r="26" spans="1:10" s="44" customFormat="1" ht="11.1" customHeight="1" thickBot="1" x14ac:dyDescent="0.3">
      <c r="A26" s="198"/>
      <c r="B26" s="48">
        <v>0.66666666666666663</v>
      </c>
      <c r="C26" s="56" t="s">
        <v>193</v>
      </c>
      <c r="D26" s="49" t="str">
        <f>IF(ISBLANK(C26)," ",VLOOKUP($C26,TÜMOKUL!A$1:H$120,2,0))</f>
        <v>Veri Tabanı</v>
      </c>
      <c r="E26" s="49" t="str">
        <f>IF(ISBLANK(C26)," ",VLOOKUP($C26,TÜMOKUL!A$1:H$120,7,0))</f>
        <v>Öğr. Gör. Sema BİLGİLİ</v>
      </c>
      <c r="F26" s="201"/>
      <c r="G26" s="48">
        <v>0.66666666666666663</v>
      </c>
      <c r="H26" s="56"/>
      <c r="I26" s="49" t="str">
        <f>IF(ISBLANK(H26)," ",VLOOKUP($H26,TÜMOKUL!A$1:H$120,2,0))</f>
        <v xml:space="preserve"> </v>
      </c>
      <c r="J26" s="50" t="str">
        <f>IF(ISBLANK(H26)," ",VLOOKUP($H26,TÜMOKUL!A$1:H$120,7,0))</f>
        <v xml:space="preserve"> </v>
      </c>
    </row>
    <row r="27" spans="1:10" s="44" customFormat="1" ht="11.1" customHeight="1" x14ac:dyDescent="0.25">
      <c r="A27" s="196" t="s">
        <v>49</v>
      </c>
      <c r="B27" s="41">
        <v>0.375</v>
      </c>
      <c r="C27" s="139" t="s">
        <v>191</v>
      </c>
      <c r="D27" s="42" t="str">
        <f>IF(ISBLANK(C27)," ",VLOOKUP($C27,TÜMOKUL!A$1:H$120,2,0))</f>
        <v>Java Programlama</v>
      </c>
      <c r="E27" s="42" t="str">
        <f>IF(ISBLANK(C27)," ",VLOOKUP($C27,TÜMOKUL!A$1:H$120,7,0))</f>
        <v>Öğr. Gör. Tuğba Cansu TOPALLI</v>
      </c>
      <c r="F27" s="199" t="s">
        <v>49</v>
      </c>
      <c r="G27" s="41">
        <v>0.375</v>
      </c>
      <c r="H27" s="54"/>
      <c r="I27" s="42" t="str">
        <f>IF(ISBLANK(H27)," ",VLOOKUP($H27,TÜMOKUL!A$1:H$120,2,0))</f>
        <v xml:space="preserve"> </v>
      </c>
      <c r="J27" s="43" t="str">
        <f>IF(ISBLANK(H27)," ",VLOOKUP($H27,TÜMOKUL!A$1:H$120,7,0))</f>
        <v xml:space="preserve"> </v>
      </c>
    </row>
    <row r="28" spans="1:10" s="44" customFormat="1" ht="11.1" customHeight="1" x14ac:dyDescent="0.25">
      <c r="A28" s="197"/>
      <c r="B28" s="45">
        <v>0.41666666666666669</v>
      </c>
      <c r="C28" s="55" t="s">
        <v>191</v>
      </c>
      <c r="D28" s="46" t="str">
        <f>IF(ISBLANK(C28)," ",VLOOKUP($C28,TÜMOKUL!A$1:H$120,2,0))</f>
        <v>Java Programlama</v>
      </c>
      <c r="E28" s="46" t="str">
        <f>IF(ISBLANK(C28)," ",VLOOKUP($C28,TÜMOKUL!A$1:H$120,7,0))</f>
        <v>Öğr. Gör. Tuğba Cansu TOPALLI</v>
      </c>
      <c r="F28" s="200"/>
      <c r="G28" s="45">
        <v>0.41666666666666669</v>
      </c>
      <c r="H28" s="55"/>
      <c r="I28" s="46" t="str">
        <f>IF(ISBLANK(H28)," ",VLOOKUP($H28,TÜMOKUL!A$1:H$120,2,0))</f>
        <v xml:space="preserve"> </v>
      </c>
      <c r="J28" s="47" t="str">
        <f>IF(ISBLANK(H28)," ",VLOOKUP($H28,TÜMOKUL!A$1:H$120,7,0))</f>
        <v xml:space="preserve"> </v>
      </c>
    </row>
    <row r="29" spans="1:10" s="44" customFormat="1" ht="11.1" customHeight="1" x14ac:dyDescent="0.25">
      <c r="A29" s="197"/>
      <c r="B29" s="45">
        <v>0.45833333333333331</v>
      </c>
      <c r="C29" s="136" t="s">
        <v>191</v>
      </c>
      <c r="D29" s="46" t="str">
        <f>IF(ISBLANK(C29)," ",VLOOKUP($C29,TÜMOKUL!A$1:H$120,2,0))</f>
        <v>Java Programlama</v>
      </c>
      <c r="E29" s="46" t="str">
        <f>IF(ISBLANK(C29)," ",VLOOKUP($C29,TÜMOKUL!A$1:H$120,7,0))</f>
        <v>Öğr. Gör. Tuğba Cansu TOPALLI</v>
      </c>
      <c r="F29" s="200"/>
      <c r="G29" s="45">
        <v>0.45833333333333331</v>
      </c>
      <c r="H29" s="55"/>
      <c r="I29" s="46" t="str">
        <f>IF(ISBLANK(H29)," ",VLOOKUP($H29,TÜMOKUL!A$1:H$120,2,0))</f>
        <v xml:space="preserve"> </v>
      </c>
      <c r="J29" s="47" t="str">
        <f>IF(ISBLANK(H29)," ",VLOOKUP($H29,TÜMOKUL!A$1:H$120,7,0))</f>
        <v xml:space="preserve"> </v>
      </c>
    </row>
    <row r="30" spans="1:10" s="44" customFormat="1" ht="11.1" customHeight="1" x14ac:dyDescent="0.25">
      <c r="A30" s="197"/>
      <c r="B30" s="45">
        <v>0.5</v>
      </c>
      <c r="C30" s="141"/>
      <c r="D30" s="142" t="str">
        <f>IF(ISBLANK(C30)," ",VLOOKUP($C30,TÜMOKUL!A$1:H$120,2,0))</f>
        <v xml:space="preserve"> </v>
      </c>
      <c r="E30" s="142" t="str">
        <f>IF(ISBLANK(C30)," ",VLOOKUP($C30,TÜMOKUL!A$1:H$120,7,0))</f>
        <v xml:space="preserve"> </v>
      </c>
      <c r="F30" s="200"/>
      <c r="G30" s="45">
        <v>0.5</v>
      </c>
      <c r="H30" s="141"/>
      <c r="I30" s="142" t="str">
        <f>IF(ISBLANK(H30)," ",VLOOKUP($H30,TÜMOKUL!A$1:H$120,2,0))</f>
        <v xml:space="preserve"> </v>
      </c>
      <c r="J30" s="152" t="str">
        <f>IF(ISBLANK(H30)," ",VLOOKUP($H30,TÜMOKUL!A$1:H$120,7,0))</f>
        <v xml:space="preserve"> </v>
      </c>
    </row>
    <row r="31" spans="1:10" s="44" customFormat="1" ht="11.1" customHeight="1" x14ac:dyDescent="0.25">
      <c r="A31" s="197"/>
      <c r="B31" s="45">
        <v>0.54166666666666663</v>
      </c>
      <c r="C31" s="55"/>
      <c r="D31" s="46" t="str">
        <f>IF(ISBLANK(C31)," ",VLOOKUP($C31,TÜMOKUL!A$1:H$120,2,0))</f>
        <v xml:space="preserve"> </v>
      </c>
      <c r="E31" s="46" t="str">
        <f>IF(ISBLANK(C31)," ",VLOOKUP($C31,TÜMOKUL!A$1:H$120,7,0))</f>
        <v xml:space="preserve"> </v>
      </c>
      <c r="F31" s="200"/>
      <c r="G31" s="45">
        <v>0.54166666666666663</v>
      </c>
      <c r="H31" s="55"/>
      <c r="I31" s="46" t="str">
        <f>IF(ISBLANK(H31)," ",VLOOKUP($H31,TÜMOKUL!A$1:H$120,2,0))</f>
        <v xml:space="preserve"> </v>
      </c>
      <c r="J31" s="47" t="str">
        <f>IF(ISBLANK(H31)," ",VLOOKUP($H31,TÜMOKUL!A$1:H$120,7,0))</f>
        <v xml:space="preserve"> </v>
      </c>
    </row>
    <row r="32" spans="1:10" s="44" customFormat="1" ht="11.1" customHeight="1" x14ac:dyDescent="0.25">
      <c r="A32" s="197"/>
      <c r="B32" s="45">
        <v>0.58333333333333337</v>
      </c>
      <c r="C32" s="55"/>
      <c r="D32" s="46" t="str">
        <f>IF(ISBLANK(C32)," ",VLOOKUP($C32,TÜMOKUL!A$1:H$120,2,0))</f>
        <v xml:space="preserve"> </v>
      </c>
      <c r="E32" s="46" t="str">
        <f>IF(ISBLANK(C32)," ",VLOOKUP($C32,TÜMOKUL!A$1:H$120,7,0))</f>
        <v xml:space="preserve"> </v>
      </c>
      <c r="F32" s="200"/>
      <c r="G32" s="45">
        <v>0.58333333333333337</v>
      </c>
      <c r="H32" s="55"/>
      <c r="I32" s="46" t="str">
        <f>IF(ISBLANK(H32)," ",VLOOKUP($H32,TÜMOKUL!A$1:H$120,2,0))</f>
        <v xml:space="preserve"> </v>
      </c>
      <c r="J32" s="47" t="str">
        <f>IF(ISBLANK(H32)," ",VLOOKUP($H32,TÜMOKUL!A$1:H$120,7,0))</f>
        <v xml:space="preserve"> </v>
      </c>
    </row>
    <row r="33" spans="1:10" s="44" customFormat="1" ht="11.1" customHeight="1" x14ac:dyDescent="0.25">
      <c r="A33" s="197"/>
      <c r="B33" s="45">
        <v>0.625</v>
      </c>
      <c r="C33" s="55"/>
      <c r="D33" s="46" t="str">
        <f>IF(ISBLANK(C33)," ",VLOOKUP($C33,TÜMOKUL!A$1:H$120,2,0))</f>
        <v xml:space="preserve"> </v>
      </c>
      <c r="E33" s="46" t="str">
        <f>IF(ISBLANK(C33)," ",VLOOKUP($C33,TÜMOKUL!A$1:H$120,7,0))</f>
        <v xml:space="preserve"> </v>
      </c>
      <c r="F33" s="200"/>
      <c r="G33" s="45">
        <v>0.625</v>
      </c>
      <c r="H33" s="55"/>
      <c r="I33" s="46" t="str">
        <f>IF(ISBLANK(H33)," ",VLOOKUP($H33,TÜMOKUL!A$1:H$120,2,0))</f>
        <v xml:space="preserve"> </v>
      </c>
      <c r="J33" s="47" t="str">
        <f>IF(ISBLANK(H33)," ",VLOOKUP($H33,TÜMOKUL!A$1:H$120,7,0))</f>
        <v xml:space="preserve"> </v>
      </c>
    </row>
    <row r="34" spans="1:10" s="44" customFormat="1" ht="11.1" customHeight="1" thickBot="1" x14ac:dyDescent="0.3">
      <c r="A34" s="198"/>
      <c r="B34" s="48">
        <v>0.66666666666666663</v>
      </c>
      <c r="C34" s="56"/>
      <c r="D34" s="49" t="str">
        <f>IF(ISBLANK(C34)," ",VLOOKUP($C34,TÜMOKUL!A$1:H$120,2,0))</f>
        <v xml:space="preserve"> </v>
      </c>
      <c r="E34" s="49" t="str">
        <f>IF(ISBLANK(C34)," ",VLOOKUP($C34,TÜMOKUL!A$1:H$120,7,0))</f>
        <v xml:space="preserve"> </v>
      </c>
      <c r="F34" s="201"/>
      <c r="G34" s="48">
        <v>0.66666666666666663</v>
      </c>
      <c r="H34" s="56"/>
      <c r="I34" s="49" t="str">
        <f>IF(ISBLANK(H34)," ",VLOOKUP($H34,TÜMOKUL!A$1:H$120,2,0))</f>
        <v xml:space="preserve"> </v>
      </c>
      <c r="J34" s="50" t="str">
        <f>IF(ISBLANK(H34)," ",VLOOKUP($H34,TÜMOKUL!A$1:H$120,7,0))</f>
        <v xml:space="preserve"> </v>
      </c>
    </row>
    <row r="35" spans="1:10" s="44" customFormat="1" ht="11.1" customHeight="1" x14ac:dyDescent="0.25">
      <c r="A35" s="196" t="s">
        <v>50</v>
      </c>
      <c r="B35" s="41">
        <v>0.375</v>
      </c>
      <c r="C35" s="54"/>
      <c r="D35" s="42" t="str">
        <f>IF(ISBLANK(C35)," ",VLOOKUP($C35,TÜMOKUL!A$1:H$120,2,0))</f>
        <v xml:space="preserve"> </v>
      </c>
      <c r="E35" s="42" t="str">
        <f>IF(ISBLANK(C35)," ",VLOOKUP($C35,TÜMOKUL!A$1:H$120,7,0))</f>
        <v xml:space="preserve"> </v>
      </c>
      <c r="F35" s="199" t="s">
        <v>50</v>
      </c>
      <c r="G35" s="41">
        <v>0.375</v>
      </c>
      <c r="H35" s="54" t="s">
        <v>203</v>
      </c>
      <c r="I35" s="42" t="str">
        <f>IF(ISBLANK(H35)," ",VLOOKUP($H35,TÜMOKUL!A$1:H$120,2,0))</f>
        <v>Kriptoloji Algoritmaları</v>
      </c>
      <c r="J35" s="43" t="str">
        <f>IF(ISBLANK(H35)," ",VLOOKUP($H35,TÜMOKUL!A$1:H$120,7,0))</f>
        <v>Öğr. Gör. Emre ENGİN</v>
      </c>
    </row>
    <row r="36" spans="1:10" s="44" customFormat="1" ht="11.1" customHeight="1" x14ac:dyDescent="0.25">
      <c r="A36" s="197"/>
      <c r="B36" s="45">
        <v>0.41666666666666669</v>
      </c>
      <c r="C36" s="55"/>
      <c r="D36" s="46" t="str">
        <f>IF(ISBLANK(C36)," ",VLOOKUP($C36,TÜMOKUL!A$1:H$120,2,0))</f>
        <v xml:space="preserve"> </v>
      </c>
      <c r="E36" s="46" t="str">
        <f>IF(ISBLANK(C36)," ",VLOOKUP($C36,TÜMOKUL!A$1:H$120,7,0))</f>
        <v xml:space="preserve"> </v>
      </c>
      <c r="F36" s="200"/>
      <c r="G36" s="45">
        <v>0.41666666666666669</v>
      </c>
      <c r="H36" s="55" t="s">
        <v>203</v>
      </c>
      <c r="I36" s="46" t="str">
        <f>IF(ISBLANK(H36)," ",VLOOKUP($H36,TÜMOKUL!A$1:H$120,2,0))</f>
        <v>Kriptoloji Algoritmaları</v>
      </c>
      <c r="J36" s="47" t="str">
        <f>IF(ISBLANK(H36)," ",VLOOKUP($H36,TÜMOKUL!A$1:H$120,7,0))</f>
        <v>Öğr. Gör. Emre ENGİN</v>
      </c>
    </row>
    <row r="37" spans="1:10" s="44" customFormat="1" ht="11.1" customHeight="1" x14ac:dyDescent="0.25">
      <c r="A37" s="197"/>
      <c r="B37" s="45">
        <v>0.45833333333333331</v>
      </c>
      <c r="C37" s="55"/>
      <c r="D37" s="46" t="str">
        <f>IF(ISBLANK(C37)," ",VLOOKUP($C37,TÜMOKUL!A$1:H$120,2,0))</f>
        <v xml:space="preserve"> </v>
      </c>
      <c r="E37" s="46" t="str">
        <f>IF(ISBLANK(C37)," ",VLOOKUP($C37,TÜMOKUL!A$1:H$120,7,0))</f>
        <v xml:space="preserve"> </v>
      </c>
      <c r="F37" s="200"/>
      <c r="G37" s="45">
        <v>0.45833333333333331</v>
      </c>
      <c r="H37" s="55" t="s">
        <v>203</v>
      </c>
      <c r="I37" s="46" t="str">
        <f>IF(ISBLANK(H37)," ",VLOOKUP($H37,TÜMOKUL!A$1:H$120,2,0))</f>
        <v>Kriptoloji Algoritmaları</v>
      </c>
      <c r="J37" s="47" t="str">
        <f>IF(ISBLANK(H37)," ",VLOOKUP($H37,TÜMOKUL!A$1:H$120,7,0))</f>
        <v>Öğr. Gör. Emre ENGİN</v>
      </c>
    </row>
    <row r="38" spans="1:10" s="44" customFormat="1" ht="11.1" customHeight="1" x14ac:dyDescent="0.25">
      <c r="A38" s="197"/>
      <c r="B38" s="45">
        <v>0.5</v>
      </c>
      <c r="C38" s="141"/>
      <c r="D38" s="142" t="str">
        <f>IF(ISBLANK(C38)," ",VLOOKUP($C38,TÜMOKUL!A$1:H$120,2,0))</f>
        <v xml:space="preserve"> </v>
      </c>
      <c r="E38" s="142" t="str">
        <f>IF(ISBLANK(C38)," ",VLOOKUP($C38,TÜMOKUL!A$1:H$120,7,0))</f>
        <v xml:space="preserve"> </v>
      </c>
      <c r="F38" s="200"/>
      <c r="G38" s="45">
        <v>0.5</v>
      </c>
      <c r="H38" s="141"/>
      <c r="I38" s="142" t="str">
        <f>IF(ISBLANK(H38)," ",VLOOKUP($H38,TÜMOKUL!A$1:H$120,2,0))</f>
        <v xml:space="preserve"> </v>
      </c>
      <c r="J38" s="152" t="str">
        <f>IF(ISBLANK(H38)," ",VLOOKUP($H38,TÜMOKUL!A$1:H$120,7,0))</f>
        <v xml:space="preserve"> </v>
      </c>
    </row>
    <row r="39" spans="1:10" s="44" customFormat="1" ht="11.1" customHeight="1" x14ac:dyDescent="0.25">
      <c r="A39" s="197"/>
      <c r="B39" s="45">
        <v>0.54166666666666663</v>
      </c>
      <c r="C39" s="55"/>
      <c r="D39" s="46" t="str">
        <f>IF(ISBLANK(C39)," ",VLOOKUP($C39,TÜMOKUL!A$1:H$120,2,0))</f>
        <v xml:space="preserve"> </v>
      </c>
      <c r="E39" s="46" t="str">
        <f>IF(ISBLANK(C39)," ",VLOOKUP($C39,TÜMOKUL!A$1:H$120,7,0))</f>
        <v xml:space="preserve"> </v>
      </c>
      <c r="F39" s="200"/>
      <c r="G39" s="45">
        <v>0.54166666666666663</v>
      </c>
      <c r="H39" s="55"/>
      <c r="I39" s="46" t="str">
        <f>IF(ISBLANK(H39)," ",VLOOKUP($H39,TÜMOKUL!A$1:H$120,2,0))</f>
        <v xml:space="preserve"> </v>
      </c>
      <c r="J39" s="47" t="str">
        <f>IF(ISBLANK(H39)," ",VLOOKUP($H39,TÜMOKUL!A$1:H$120,7,0))</f>
        <v xml:space="preserve"> </v>
      </c>
    </row>
    <row r="40" spans="1:10" s="44" customFormat="1" ht="11.1" customHeight="1" x14ac:dyDescent="0.25">
      <c r="A40" s="197"/>
      <c r="B40" s="45">
        <v>0.58333333333333337</v>
      </c>
      <c r="C40" s="55"/>
      <c r="D40" s="46" t="str">
        <f>IF(ISBLANK(C40)," ",VLOOKUP($C40,TÜMOKUL!A$1:H$120,2,0))</f>
        <v xml:space="preserve"> </v>
      </c>
      <c r="E40" s="46" t="str">
        <f>IF(ISBLANK(C40)," ",VLOOKUP($C40,TÜMOKUL!A$1:H$120,7,0))</f>
        <v xml:space="preserve"> </v>
      </c>
      <c r="F40" s="200"/>
      <c r="G40" s="45">
        <v>0.58333333333333337</v>
      </c>
      <c r="H40" s="55"/>
      <c r="I40" s="46" t="str">
        <f>IF(ISBLANK(H40)," ",VLOOKUP($H40,TÜMOKUL!A$1:H$120,2,0))</f>
        <v xml:space="preserve"> </v>
      </c>
      <c r="J40" s="47" t="str">
        <f>IF(ISBLANK(H40)," ",VLOOKUP($H40,TÜMOKUL!A$1:H$120,7,0))</f>
        <v xml:space="preserve"> </v>
      </c>
    </row>
    <row r="41" spans="1:10" s="44" customFormat="1" ht="11.1" customHeight="1" x14ac:dyDescent="0.25">
      <c r="A41" s="197"/>
      <c r="B41" s="45">
        <v>0.625</v>
      </c>
      <c r="C41" s="55"/>
      <c r="D41" s="46" t="str">
        <f>IF(ISBLANK(C41)," ",VLOOKUP($C41,TÜMOKUL!A$1:H$120,2,0))</f>
        <v xml:space="preserve"> </v>
      </c>
      <c r="E41" s="46" t="str">
        <f>IF(ISBLANK(C41)," ",VLOOKUP($C41,TÜMOKUL!A$1:H$120,7,0))</f>
        <v xml:space="preserve"> </v>
      </c>
      <c r="F41" s="200"/>
      <c r="G41" s="45">
        <v>0.625</v>
      </c>
      <c r="H41" s="55"/>
      <c r="I41" s="46" t="str">
        <f>IF(ISBLANK(H41)," ",VLOOKUP($H41,TÜMOKUL!A$1:H$120,2,0))</f>
        <v xml:space="preserve"> </v>
      </c>
      <c r="J41" s="47" t="str">
        <f>IF(ISBLANK(H41)," ",VLOOKUP($H41,TÜMOKUL!A$1:H$120,7,0))</f>
        <v xml:space="preserve"> </v>
      </c>
    </row>
    <row r="42" spans="1:10" s="44" customFormat="1" ht="11.1" customHeight="1" thickBot="1" x14ac:dyDescent="0.3">
      <c r="A42" s="198"/>
      <c r="B42" s="48">
        <v>0.66666666666666663</v>
      </c>
      <c r="C42" s="56"/>
      <c r="D42" s="49" t="str">
        <f>IF(ISBLANK(C42)," ",VLOOKUP($C42,TÜMOKUL!A$1:H$120,2,0))</f>
        <v xml:space="preserve"> </v>
      </c>
      <c r="E42" s="49" t="str">
        <f>IF(ISBLANK(C42)," ",VLOOKUP($C42,TÜMOKUL!A$1:H$120,7,0))</f>
        <v xml:space="preserve"> </v>
      </c>
      <c r="F42" s="201"/>
      <c r="G42" s="48">
        <v>0.66666666666666663</v>
      </c>
      <c r="H42" s="56"/>
      <c r="I42" s="49" t="str">
        <f>IF(ISBLANK(H42)," ",VLOOKUP($H42,TÜMOKUL!A$1:H$120,2,0))</f>
        <v xml:space="preserve"> </v>
      </c>
      <c r="J42" s="50" t="str">
        <f>IF(ISBLANK(H42)," ",VLOOKUP($H42,TÜMOKUL!A$1:H$120,7,0))</f>
        <v xml:space="preserve"> </v>
      </c>
    </row>
    <row r="44" spans="1:10" x14ac:dyDescent="0.25">
      <c r="H44" s="204" t="s">
        <v>225</v>
      </c>
      <c r="I44" s="204"/>
      <c r="J44" s="204"/>
    </row>
    <row r="45" spans="1:10" x14ac:dyDescent="0.25">
      <c r="H45" s="204" t="s">
        <v>239</v>
      </c>
      <c r="I45" s="204"/>
      <c r="J45" s="204"/>
    </row>
  </sheetData>
  <mergeCells count="13">
    <mergeCell ref="H44:J44"/>
    <mergeCell ref="H45:J45"/>
    <mergeCell ref="A27:A34"/>
    <mergeCell ref="F27:F34"/>
    <mergeCell ref="A35:A42"/>
    <mergeCell ref="F35:F42"/>
    <mergeCell ref="A19:A26"/>
    <mergeCell ref="F19:F26"/>
    <mergeCell ref="A1:J1"/>
    <mergeCell ref="A3:A10"/>
    <mergeCell ref="F3:F10"/>
    <mergeCell ref="A11:A18"/>
    <mergeCell ref="F11:F18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O31" sqref="O31"/>
    </sheetView>
  </sheetViews>
  <sheetFormatPr defaultRowHeight="15" x14ac:dyDescent="0.25"/>
  <cols>
    <col min="2" max="2" width="38.42578125" customWidth="1"/>
    <col min="3" max="3" width="7.5703125" style="11" customWidth="1"/>
    <col min="4" max="4" width="7.140625" style="15" customWidth="1"/>
    <col min="5" max="6" width="6.7109375" customWidth="1"/>
    <col min="7" max="7" width="41.42578125" customWidth="1"/>
  </cols>
  <sheetData>
    <row r="1" spans="1:7" ht="74.25" customHeight="1" thickBot="1" x14ac:dyDescent="0.3">
      <c r="A1" s="176" t="s">
        <v>216</v>
      </c>
      <c r="B1" s="176"/>
      <c r="C1" s="176"/>
      <c r="D1" s="176"/>
      <c r="E1" s="176"/>
      <c r="F1" s="176"/>
      <c r="G1" s="176"/>
    </row>
    <row r="2" spans="1:7" ht="15.75" thickBot="1" x14ac:dyDescent="0.3">
      <c r="A2" s="177" t="s">
        <v>19</v>
      </c>
      <c r="B2" s="178"/>
      <c r="C2" s="178"/>
      <c r="D2" s="178"/>
      <c r="E2" s="178"/>
      <c r="F2" s="178"/>
      <c r="G2" s="178"/>
    </row>
    <row r="3" spans="1:7" ht="26.25" thickBot="1" x14ac:dyDescent="0.3">
      <c r="A3" s="29" t="s">
        <v>110</v>
      </c>
      <c r="B3" s="30" t="s">
        <v>45</v>
      </c>
      <c r="C3" s="31" t="s">
        <v>15</v>
      </c>
      <c r="D3" s="32" t="s">
        <v>16</v>
      </c>
      <c r="E3" s="31" t="s">
        <v>17</v>
      </c>
      <c r="F3" s="31" t="s">
        <v>18</v>
      </c>
      <c r="G3" s="33" t="s">
        <v>153</v>
      </c>
    </row>
    <row r="4" spans="1:7" x14ac:dyDescent="0.25">
      <c r="A4" s="70" t="s">
        <v>25</v>
      </c>
      <c r="B4" s="71" t="s">
        <v>0</v>
      </c>
      <c r="C4" s="72">
        <v>2</v>
      </c>
      <c r="D4" s="73" t="s">
        <v>20</v>
      </c>
      <c r="E4" s="72">
        <v>2</v>
      </c>
      <c r="F4" s="72">
        <v>3</v>
      </c>
      <c r="G4" s="90" t="s">
        <v>224</v>
      </c>
    </row>
    <row r="5" spans="1:7" x14ac:dyDescent="0.25">
      <c r="A5" s="75" t="s">
        <v>26</v>
      </c>
      <c r="B5" s="76" t="s">
        <v>1</v>
      </c>
      <c r="C5" s="77">
        <v>3</v>
      </c>
      <c r="D5" s="78" t="s">
        <v>21</v>
      </c>
      <c r="E5" s="77">
        <v>3</v>
      </c>
      <c r="F5" s="77">
        <v>3</v>
      </c>
      <c r="G5" s="90" t="s">
        <v>218</v>
      </c>
    </row>
    <row r="6" spans="1:7" x14ac:dyDescent="0.25">
      <c r="A6" s="75" t="s">
        <v>27</v>
      </c>
      <c r="B6" s="76" t="s">
        <v>2</v>
      </c>
      <c r="C6" s="77">
        <v>3</v>
      </c>
      <c r="D6" s="78" t="s">
        <v>21</v>
      </c>
      <c r="E6" s="77">
        <v>3</v>
      </c>
      <c r="F6" s="77">
        <v>4</v>
      </c>
      <c r="G6" s="90" t="s">
        <v>219</v>
      </c>
    </row>
    <row r="7" spans="1:7" x14ac:dyDescent="0.25">
      <c r="A7" s="75" t="s">
        <v>28</v>
      </c>
      <c r="B7" s="76" t="s">
        <v>3</v>
      </c>
      <c r="C7" s="77">
        <v>2</v>
      </c>
      <c r="D7" s="78" t="s">
        <v>20</v>
      </c>
      <c r="E7" s="77">
        <v>2</v>
      </c>
      <c r="F7" s="77">
        <v>4</v>
      </c>
      <c r="G7" s="90" t="s">
        <v>226</v>
      </c>
    </row>
    <row r="8" spans="1:7" x14ac:dyDescent="0.25">
      <c r="A8" s="75" t="s">
        <v>29</v>
      </c>
      <c r="B8" s="76" t="s">
        <v>4</v>
      </c>
      <c r="C8" s="77">
        <v>3</v>
      </c>
      <c r="D8" s="78" t="s">
        <v>22</v>
      </c>
      <c r="E8" s="77">
        <v>2</v>
      </c>
      <c r="F8" s="77">
        <v>4</v>
      </c>
      <c r="G8" s="90" t="s">
        <v>219</v>
      </c>
    </row>
    <row r="9" spans="1:7" x14ac:dyDescent="0.25">
      <c r="A9" s="80" t="s">
        <v>24</v>
      </c>
      <c r="B9" s="76" t="s">
        <v>5</v>
      </c>
      <c r="C9" s="77">
        <v>2</v>
      </c>
      <c r="D9" s="78" t="s">
        <v>20</v>
      </c>
      <c r="E9" s="77">
        <v>2</v>
      </c>
      <c r="F9" s="77">
        <v>3</v>
      </c>
      <c r="G9" s="90" t="s">
        <v>221</v>
      </c>
    </row>
    <row r="10" spans="1:7" x14ac:dyDescent="0.25">
      <c r="A10" s="75" t="s">
        <v>23</v>
      </c>
      <c r="B10" s="76" t="s">
        <v>6</v>
      </c>
      <c r="C10" s="77">
        <v>3</v>
      </c>
      <c r="D10" s="78" t="s">
        <v>21</v>
      </c>
      <c r="E10" s="77">
        <v>2</v>
      </c>
      <c r="F10" s="77">
        <v>3</v>
      </c>
      <c r="G10" s="90" t="s">
        <v>90</v>
      </c>
    </row>
    <row r="11" spans="1:7" x14ac:dyDescent="0.25">
      <c r="A11" s="75"/>
      <c r="B11" s="76"/>
      <c r="C11" s="77"/>
      <c r="D11" s="78"/>
      <c r="E11" s="77"/>
      <c r="F11" s="77"/>
      <c r="G11" s="90"/>
    </row>
    <row r="12" spans="1:7" x14ac:dyDescent="0.25">
      <c r="A12" s="80"/>
      <c r="B12" s="81"/>
      <c r="C12" s="82"/>
      <c r="D12" s="78"/>
      <c r="E12" s="77"/>
      <c r="F12" s="77"/>
      <c r="G12" s="127"/>
    </row>
    <row r="13" spans="1:7" ht="15.75" thickBot="1" x14ac:dyDescent="0.3">
      <c r="A13" s="84"/>
      <c r="B13" s="85"/>
      <c r="C13" s="86"/>
      <c r="D13" s="87"/>
      <c r="E13" s="86"/>
      <c r="F13" s="86"/>
      <c r="G13" s="88"/>
    </row>
    <row r="14" spans="1:7" ht="15.75" thickBot="1" x14ac:dyDescent="0.3">
      <c r="A14" s="180" t="s">
        <v>41</v>
      </c>
      <c r="B14" s="181"/>
      <c r="C14" s="181"/>
      <c r="D14" s="181"/>
      <c r="E14" s="181"/>
      <c r="F14" s="181"/>
      <c r="G14" s="181"/>
    </row>
    <row r="15" spans="1:7" ht="26.25" thickBot="1" x14ac:dyDescent="0.3">
      <c r="A15" s="29" t="s">
        <v>110</v>
      </c>
      <c r="B15" s="30" t="s">
        <v>45</v>
      </c>
      <c r="C15" s="31" t="s">
        <v>15</v>
      </c>
      <c r="D15" s="32" t="s">
        <v>16</v>
      </c>
      <c r="E15" s="31" t="s">
        <v>17</v>
      </c>
      <c r="F15" s="31" t="s">
        <v>18</v>
      </c>
      <c r="G15" s="33" t="s">
        <v>153</v>
      </c>
    </row>
    <row r="16" spans="1:7" x14ac:dyDescent="0.25">
      <c r="A16" s="89" t="s">
        <v>30</v>
      </c>
      <c r="B16" s="76" t="s">
        <v>7</v>
      </c>
      <c r="C16" s="77">
        <v>4</v>
      </c>
      <c r="D16" s="78" t="s">
        <v>40</v>
      </c>
      <c r="E16" s="77">
        <v>4</v>
      </c>
      <c r="F16" s="77">
        <v>4</v>
      </c>
      <c r="G16" s="90" t="s">
        <v>88</v>
      </c>
    </row>
    <row r="17" spans="1:7" x14ac:dyDescent="0.25">
      <c r="A17" s="91" t="s">
        <v>31</v>
      </c>
      <c r="B17" s="76" t="s">
        <v>8</v>
      </c>
      <c r="C17" s="77">
        <v>2</v>
      </c>
      <c r="D17" s="78" t="s">
        <v>20</v>
      </c>
      <c r="E17" s="77">
        <v>2</v>
      </c>
      <c r="F17" s="77">
        <v>4</v>
      </c>
      <c r="G17" s="90" t="s">
        <v>221</v>
      </c>
    </row>
    <row r="18" spans="1:7" x14ac:dyDescent="0.25">
      <c r="A18" s="75" t="s">
        <v>32</v>
      </c>
      <c r="B18" s="76" t="s">
        <v>9</v>
      </c>
      <c r="C18" s="77">
        <v>2</v>
      </c>
      <c r="D18" s="78" t="s">
        <v>20</v>
      </c>
      <c r="E18" s="77">
        <v>2</v>
      </c>
      <c r="F18" s="77">
        <v>3</v>
      </c>
      <c r="G18" s="90" t="s">
        <v>220</v>
      </c>
    </row>
    <row r="19" spans="1:7" x14ac:dyDescent="0.25">
      <c r="A19" s="75" t="s">
        <v>33</v>
      </c>
      <c r="B19" s="76" t="s">
        <v>10</v>
      </c>
      <c r="C19" s="77">
        <v>3</v>
      </c>
      <c r="D19" s="78" t="s">
        <v>21</v>
      </c>
      <c r="E19" s="77">
        <v>3</v>
      </c>
      <c r="F19" s="77">
        <v>3</v>
      </c>
      <c r="G19" s="90" t="s">
        <v>219</v>
      </c>
    </row>
    <row r="20" spans="1:7" x14ac:dyDescent="0.25">
      <c r="A20" s="75" t="s">
        <v>34</v>
      </c>
      <c r="B20" s="76" t="s">
        <v>11</v>
      </c>
      <c r="C20" s="77">
        <v>2</v>
      </c>
      <c r="D20" s="78" t="s">
        <v>20</v>
      </c>
      <c r="E20" s="77">
        <v>2</v>
      </c>
      <c r="F20" s="77">
        <v>3</v>
      </c>
      <c r="G20" s="90" t="s">
        <v>222</v>
      </c>
    </row>
    <row r="21" spans="1:7" x14ac:dyDescent="0.25">
      <c r="A21" s="75" t="s">
        <v>35</v>
      </c>
      <c r="B21" s="76" t="s">
        <v>12</v>
      </c>
      <c r="C21" s="77">
        <v>2</v>
      </c>
      <c r="D21" s="78" t="s">
        <v>20</v>
      </c>
      <c r="E21" s="77">
        <v>2</v>
      </c>
      <c r="F21" s="77">
        <v>3</v>
      </c>
      <c r="G21" s="90" t="s">
        <v>222</v>
      </c>
    </row>
    <row r="22" spans="1:7" s="18" customFormat="1" x14ac:dyDescent="0.25">
      <c r="A22" s="75" t="s">
        <v>36</v>
      </c>
      <c r="B22" s="76" t="s">
        <v>13</v>
      </c>
      <c r="C22" s="77">
        <v>2</v>
      </c>
      <c r="D22" s="78" t="s">
        <v>20</v>
      </c>
      <c r="E22" s="77">
        <v>2</v>
      </c>
      <c r="F22" s="77">
        <v>3</v>
      </c>
      <c r="G22" s="90" t="s">
        <v>217</v>
      </c>
    </row>
    <row r="23" spans="1:7" x14ac:dyDescent="0.25">
      <c r="A23" s="91" t="s">
        <v>37</v>
      </c>
      <c r="B23" s="92" t="s">
        <v>14</v>
      </c>
      <c r="C23" s="93">
        <v>2</v>
      </c>
      <c r="D23" s="94" t="s">
        <v>20</v>
      </c>
      <c r="E23" s="93">
        <v>2</v>
      </c>
      <c r="F23" s="93">
        <v>3</v>
      </c>
      <c r="G23" s="90" t="s">
        <v>219</v>
      </c>
    </row>
    <row r="24" spans="1:7" x14ac:dyDescent="0.25">
      <c r="A24" s="75" t="s">
        <v>38</v>
      </c>
      <c r="B24" s="81" t="s">
        <v>39</v>
      </c>
      <c r="C24" s="82">
        <v>2</v>
      </c>
      <c r="D24" s="78" t="s">
        <v>20</v>
      </c>
      <c r="E24" s="77">
        <v>2</v>
      </c>
      <c r="F24" s="77">
        <v>3</v>
      </c>
      <c r="G24" s="83" t="s">
        <v>221</v>
      </c>
    </row>
    <row r="25" spans="1:7" ht="15.75" thickBot="1" x14ac:dyDescent="0.3">
      <c r="A25" s="84"/>
      <c r="B25" s="96"/>
      <c r="C25" s="97"/>
      <c r="D25" s="98"/>
      <c r="E25" s="99"/>
      <c r="F25" s="99"/>
      <c r="G25" s="100"/>
    </row>
    <row r="28" spans="1:7" x14ac:dyDescent="0.25">
      <c r="F28" s="179" t="s">
        <v>74</v>
      </c>
      <c r="G28" s="179"/>
    </row>
    <row r="29" spans="1:7" x14ac:dyDescent="0.25">
      <c r="F29" s="179" t="s">
        <v>75</v>
      </c>
      <c r="G29" s="179"/>
    </row>
  </sheetData>
  <mergeCells count="5">
    <mergeCell ref="A1:G1"/>
    <mergeCell ref="A2:G2"/>
    <mergeCell ref="F28:G28"/>
    <mergeCell ref="F29:G29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O31" sqref="O31"/>
    </sheetView>
  </sheetViews>
  <sheetFormatPr defaultRowHeight="15" x14ac:dyDescent="0.25"/>
  <cols>
    <col min="1" max="1" width="9.140625" customWidth="1"/>
    <col min="2" max="2" width="29.28515625" customWidth="1"/>
    <col min="3" max="3" width="7.140625" style="11" customWidth="1"/>
    <col min="4" max="4" width="5.42578125" style="15" customWidth="1"/>
    <col min="5" max="5" width="5.85546875" customWidth="1"/>
    <col min="6" max="6" width="5.42578125" customWidth="1"/>
    <col min="7" max="7" width="39" customWidth="1"/>
    <col min="8" max="8" width="39.28515625" customWidth="1"/>
  </cols>
  <sheetData>
    <row r="1" spans="1:8" ht="64.5" customHeight="1" thickBot="1" x14ac:dyDescent="0.3">
      <c r="A1" s="184" t="s">
        <v>212</v>
      </c>
      <c r="B1" s="184"/>
      <c r="C1" s="184"/>
      <c r="D1" s="184"/>
      <c r="E1" s="184"/>
      <c r="F1" s="184"/>
      <c r="G1" s="184"/>
      <c r="H1" s="184"/>
    </row>
    <row r="2" spans="1:8" ht="15.75" thickBot="1" x14ac:dyDescent="0.3">
      <c r="A2" s="180" t="s">
        <v>19</v>
      </c>
      <c r="B2" s="181"/>
      <c r="C2" s="181"/>
      <c r="D2" s="181"/>
      <c r="E2" s="181"/>
      <c r="F2" s="181"/>
      <c r="G2" s="181"/>
      <c r="H2" s="182"/>
    </row>
    <row r="3" spans="1:8" ht="26.25" thickBot="1" x14ac:dyDescent="0.3">
      <c r="A3" s="29" t="s">
        <v>110</v>
      </c>
      <c r="B3" s="30" t="s">
        <v>45</v>
      </c>
      <c r="C3" s="31" t="s">
        <v>15</v>
      </c>
      <c r="D3" s="32" t="s">
        <v>16</v>
      </c>
      <c r="E3" s="31" t="s">
        <v>17</v>
      </c>
      <c r="F3" s="31" t="s">
        <v>18</v>
      </c>
      <c r="G3" s="33" t="s">
        <v>153</v>
      </c>
      <c r="H3" s="101" t="s">
        <v>189</v>
      </c>
    </row>
    <row r="4" spans="1:8" x14ac:dyDescent="0.25">
      <c r="A4" s="102" t="s">
        <v>92</v>
      </c>
      <c r="B4" s="103" t="s">
        <v>61</v>
      </c>
      <c r="C4" s="104">
        <v>4</v>
      </c>
      <c r="D4" s="73" t="s">
        <v>101</v>
      </c>
      <c r="E4" s="72">
        <v>3</v>
      </c>
      <c r="F4" s="72">
        <v>3</v>
      </c>
      <c r="G4" s="74" t="s">
        <v>87</v>
      </c>
      <c r="H4" s="105" t="s">
        <v>87</v>
      </c>
    </row>
    <row r="5" spans="1:8" x14ac:dyDescent="0.25">
      <c r="A5" s="106" t="s">
        <v>93</v>
      </c>
      <c r="B5" s="107" t="s">
        <v>9</v>
      </c>
      <c r="C5" s="108">
        <v>2</v>
      </c>
      <c r="D5" s="78" t="s">
        <v>102</v>
      </c>
      <c r="E5" s="77">
        <v>2</v>
      </c>
      <c r="F5" s="77">
        <v>2</v>
      </c>
      <c r="G5" s="79" t="s">
        <v>220</v>
      </c>
      <c r="H5" s="109" t="s">
        <v>220</v>
      </c>
    </row>
    <row r="6" spans="1:8" x14ac:dyDescent="0.25">
      <c r="A6" s="110" t="s">
        <v>100</v>
      </c>
      <c r="B6" s="111" t="s">
        <v>76</v>
      </c>
      <c r="C6" s="104">
        <v>2</v>
      </c>
      <c r="D6" s="73" t="s">
        <v>20</v>
      </c>
      <c r="E6" s="72">
        <v>2</v>
      </c>
      <c r="F6" s="72">
        <v>4</v>
      </c>
      <c r="G6" s="79" t="s">
        <v>88</v>
      </c>
      <c r="H6" s="109" t="s">
        <v>88</v>
      </c>
    </row>
    <row r="7" spans="1:8" x14ac:dyDescent="0.25">
      <c r="A7" s="110" t="s">
        <v>99</v>
      </c>
      <c r="B7" s="112" t="s">
        <v>8</v>
      </c>
      <c r="C7" s="104">
        <v>2</v>
      </c>
      <c r="D7" s="73" t="s">
        <v>20</v>
      </c>
      <c r="E7" s="72">
        <v>2</v>
      </c>
      <c r="F7" s="72">
        <v>4</v>
      </c>
      <c r="G7" s="79" t="s">
        <v>221</v>
      </c>
      <c r="H7" s="109" t="s">
        <v>221</v>
      </c>
    </row>
    <row r="8" spans="1:8" x14ac:dyDescent="0.25">
      <c r="A8" s="106" t="s">
        <v>94</v>
      </c>
      <c r="B8" s="113" t="s">
        <v>80</v>
      </c>
      <c r="C8" s="114">
        <v>3</v>
      </c>
      <c r="D8" s="78" t="s">
        <v>103</v>
      </c>
      <c r="E8" s="77">
        <v>3</v>
      </c>
      <c r="F8" s="77">
        <v>3</v>
      </c>
      <c r="G8" s="83" t="s">
        <v>224</v>
      </c>
      <c r="H8" s="109" t="s">
        <v>224</v>
      </c>
    </row>
    <row r="9" spans="1:8" x14ac:dyDescent="0.25">
      <c r="A9" s="106" t="s">
        <v>95</v>
      </c>
      <c r="B9" s="113" t="s">
        <v>79</v>
      </c>
      <c r="C9" s="114">
        <v>2</v>
      </c>
      <c r="D9" s="78" t="s">
        <v>21</v>
      </c>
      <c r="E9" s="77">
        <v>3</v>
      </c>
      <c r="F9" s="77">
        <v>4</v>
      </c>
      <c r="G9" s="83" t="s">
        <v>224</v>
      </c>
      <c r="H9" s="109" t="s">
        <v>224</v>
      </c>
    </row>
    <row r="10" spans="1:8" x14ac:dyDescent="0.25">
      <c r="A10" s="110" t="s">
        <v>96</v>
      </c>
      <c r="B10" s="107" t="s">
        <v>77</v>
      </c>
      <c r="C10" s="108">
        <v>3</v>
      </c>
      <c r="D10" s="78" t="s">
        <v>21</v>
      </c>
      <c r="E10" s="77">
        <v>3</v>
      </c>
      <c r="F10" s="77">
        <v>3</v>
      </c>
      <c r="G10" s="79" t="s">
        <v>89</v>
      </c>
      <c r="H10" s="109" t="s">
        <v>89</v>
      </c>
    </row>
    <row r="11" spans="1:8" x14ac:dyDescent="0.25">
      <c r="A11" s="110" t="s">
        <v>97</v>
      </c>
      <c r="B11" s="107" t="s">
        <v>78</v>
      </c>
      <c r="C11" s="108">
        <v>3</v>
      </c>
      <c r="D11" s="78" t="s">
        <v>103</v>
      </c>
      <c r="E11" s="77">
        <v>3</v>
      </c>
      <c r="F11" s="77">
        <v>3</v>
      </c>
      <c r="G11" s="79" t="s">
        <v>223</v>
      </c>
      <c r="H11" s="109" t="s">
        <v>223</v>
      </c>
    </row>
    <row r="12" spans="1:8" x14ac:dyDescent="0.25">
      <c r="A12" s="115" t="s">
        <v>98</v>
      </c>
      <c r="B12" s="107" t="s">
        <v>63</v>
      </c>
      <c r="C12" s="104">
        <v>2</v>
      </c>
      <c r="D12" s="73" t="s">
        <v>20</v>
      </c>
      <c r="E12" s="72">
        <v>2</v>
      </c>
      <c r="F12" s="72">
        <v>4</v>
      </c>
      <c r="G12" s="116" t="s">
        <v>90</v>
      </c>
      <c r="H12" s="117" t="s">
        <v>90</v>
      </c>
    </row>
    <row r="13" spans="1:8" ht="15.75" thickBot="1" x14ac:dyDescent="0.3">
      <c r="A13" s="84"/>
      <c r="B13" s="118"/>
      <c r="C13" s="86"/>
      <c r="D13" s="87"/>
      <c r="E13" s="86"/>
      <c r="F13" s="86"/>
      <c r="G13" s="88"/>
      <c r="H13" s="119"/>
    </row>
    <row r="14" spans="1:8" ht="15.75" thickBot="1" x14ac:dyDescent="0.3">
      <c r="A14" s="180" t="s">
        <v>41</v>
      </c>
      <c r="B14" s="181"/>
      <c r="C14" s="181"/>
      <c r="D14" s="181"/>
      <c r="E14" s="181"/>
      <c r="F14" s="181"/>
      <c r="G14" s="181"/>
      <c r="H14" s="182"/>
    </row>
    <row r="15" spans="1:8" ht="26.25" thickBot="1" x14ac:dyDescent="0.3">
      <c r="A15" s="29" t="s">
        <v>110</v>
      </c>
      <c r="B15" s="30" t="s">
        <v>45</v>
      </c>
      <c r="C15" s="31" t="s">
        <v>15</v>
      </c>
      <c r="D15" s="32" t="s">
        <v>16</v>
      </c>
      <c r="E15" s="31" t="s">
        <v>17</v>
      </c>
      <c r="F15" s="31" t="s">
        <v>18</v>
      </c>
      <c r="G15" s="33" t="s">
        <v>153</v>
      </c>
      <c r="H15" s="101" t="s">
        <v>189</v>
      </c>
    </row>
    <row r="16" spans="1:8" x14ac:dyDescent="0.25">
      <c r="A16" s="89" t="s">
        <v>104</v>
      </c>
      <c r="B16" s="111" t="s">
        <v>81</v>
      </c>
      <c r="C16" s="77">
        <v>3</v>
      </c>
      <c r="D16" s="78" t="s">
        <v>103</v>
      </c>
      <c r="E16" s="77">
        <v>3</v>
      </c>
      <c r="F16" s="77">
        <v>4</v>
      </c>
      <c r="G16" s="76" t="s">
        <v>89</v>
      </c>
      <c r="H16" s="120" t="s">
        <v>89</v>
      </c>
    </row>
    <row r="17" spans="1:8" x14ac:dyDescent="0.25">
      <c r="A17" s="75" t="s">
        <v>108</v>
      </c>
      <c r="B17" s="111" t="s">
        <v>85</v>
      </c>
      <c r="C17" s="77">
        <v>3</v>
      </c>
      <c r="D17" s="78" t="s">
        <v>21</v>
      </c>
      <c r="E17" s="77">
        <v>3</v>
      </c>
      <c r="F17" s="77">
        <v>4</v>
      </c>
      <c r="G17" s="76" t="s">
        <v>223</v>
      </c>
      <c r="H17" s="120" t="s">
        <v>223</v>
      </c>
    </row>
    <row r="18" spans="1:8" x14ac:dyDescent="0.25">
      <c r="A18" s="75" t="s">
        <v>106</v>
      </c>
      <c r="B18" s="111" t="s">
        <v>83</v>
      </c>
      <c r="C18" s="77">
        <v>3</v>
      </c>
      <c r="D18" s="78" t="s">
        <v>21</v>
      </c>
      <c r="E18" s="77">
        <v>3</v>
      </c>
      <c r="F18" s="77">
        <v>4</v>
      </c>
      <c r="G18" s="76" t="s">
        <v>91</v>
      </c>
      <c r="H18" s="120" t="s">
        <v>91</v>
      </c>
    </row>
    <row r="19" spans="1:8" x14ac:dyDescent="0.25">
      <c r="A19" s="75" t="s">
        <v>107</v>
      </c>
      <c r="B19" s="111" t="s">
        <v>84</v>
      </c>
      <c r="C19" s="77">
        <v>2</v>
      </c>
      <c r="D19" s="78" t="s">
        <v>20</v>
      </c>
      <c r="E19" s="77">
        <v>2</v>
      </c>
      <c r="F19" s="77">
        <v>4</v>
      </c>
      <c r="G19" s="76" t="s">
        <v>223</v>
      </c>
      <c r="H19" s="120" t="s">
        <v>223</v>
      </c>
    </row>
    <row r="20" spans="1:8" x14ac:dyDescent="0.25">
      <c r="A20" s="91" t="s">
        <v>105</v>
      </c>
      <c r="B20" s="111" t="s">
        <v>82</v>
      </c>
      <c r="C20" s="77">
        <v>2</v>
      </c>
      <c r="D20" s="78" t="s">
        <v>20</v>
      </c>
      <c r="E20" s="77">
        <v>2</v>
      </c>
      <c r="F20" s="77">
        <v>4</v>
      </c>
      <c r="G20" s="76" t="s">
        <v>91</v>
      </c>
      <c r="H20" s="120" t="s">
        <v>91</v>
      </c>
    </row>
    <row r="21" spans="1:8" x14ac:dyDescent="0.25">
      <c r="A21" s="75" t="s">
        <v>109</v>
      </c>
      <c r="B21" s="111" t="s">
        <v>86</v>
      </c>
      <c r="C21" s="77">
        <v>3</v>
      </c>
      <c r="D21" s="78" t="s">
        <v>22</v>
      </c>
      <c r="E21" s="77">
        <v>2</v>
      </c>
      <c r="F21" s="77">
        <v>4</v>
      </c>
      <c r="G21" s="76" t="s">
        <v>225</v>
      </c>
      <c r="H21" s="120" t="s">
        <v>225</v>
      </c>
    </row>
    <row r="22" spans="1:8" x14ac:dyDescent="0.25">
      <c r="A22" s="75"/>
      <c r="B22" s="76"/>
      <c r="C22" s="77"/>
      <c r="D22" s="78"/>
      <c r="E22" s="77"/>
      <c r="F22" s="77"/>
      <c r="G22" s="90"/>
      <c r="H22" s="120"/>
    </row>
    <row r="23" spans="1:8" s="18" customFormat="1" x14ac:dyDescent="0.25">
      <c r="A23" s="91"/>
      <c r="B23" s="92"/>
      <c r="C23" s="93"/>
      <c r="D23" s="94"/>
      <c r="E23" s="93"/>
      <c r="F23" s="93"/>
      <c r="G23" s="95"/>
      <c r="H23" s="121"/>
    </row>
    <row r="24" spans="1:8" x14ac:dyDescent="0.25">
      <c r="A24" s="75"/>
      <c r="B24" s="81"/>
      <c r="C24" s="82"/>
      <c r="D24" s="78"/>
      <c r="E24" s="77"/>
      <c r="F24" s="77"/>
      <c r="G24" s="83"/>
      <c r="H24" s="120"/>
    </row>
    <row r="25" spans="1:8" ht="15.75" thickBot="1" x14ac:dyDescent="0.3">
      <c r="A25" s="84"/>
      <c r="B25" s="96"/>
      <c r="C25" s="97"/>
      <c r="D25" s="98"/>
      <c r="E25" s="99"/>
      <c r="F25" s="99"/>
      <c r="G25" s="100"/>
      <c r="H25" s="119"/>
    </row>
    <row r="27" spans="1:8" x14ac:dyDescent="0.25">
      <c r="A27" s="183"/>
      <c r="B27" s="183"/>
      <c r="C27" s="183"/>
      <c r="D27" s="183"/>
      <c r="E27" s="183"/>
      <c r="F27" s="183"/>
      <c r="G27" s="183"/>
    </row>
  </sheetData>
  <sortState ref="A16:H21">
    <sortCondition ref="A16:A21"/>
  </sortState>
  <mergeCells count="4">
    <mergeCell ref="A2:H2"/>
    <mergeCell ref="A14:H14"/>
    <mergeCell ref="A27:G27"/>
    <mergeCell ref="A1:H1"/>
  </mergeCells>
  <pageMargins left="0.31496062992125984" right="0.31496062992125984" top="0.39370078740157483" bottom="0.74803149606299213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O31" sqref="O31"/>
    </sheetView>
  </sheetViews>
  <sheetFormatPr defaultRowHeight="15" x14ac:dyDescent="0.25"/>
  <cols>
    <col min="2" max="2" width="38.42578125" customWidth="1"/>
    <col min="3" max="3" width="7.5703125" style="11" customWidth="1"/>
    <col min="4" max="4" width="7.140625" style="15" customWidth="1"/>
    <col min="5" max="6" width="6.7109375" customWidth="1"/>
    <col min="7" max="7" width="30.7109375" customWidth="1"/>
    <col min="8" max="8" width="31.42578125" customWidth="1"/>
    <col min="9" max="9" width="16.5703125" customWidth="1"/>
  </cols>
  <sheetData>
    <row r="1" spans="1:8" ht="74.25" customHeight="1" thickBot="1" x14ac:dyDescent="0.3">
      <c r="A1" s="185" t="s">
        <v>213</v>
      </c>
      <c r="B1" s="185"/>
      <c r="C1" s="185"/>
      <c r="D1" s="185"/>
      <c r="E1" s="185"/>
      <c r="F1" s="185"/>
      <c r="G1" s="185"/>
      <c r="H1" s="185"/>
    </row>
    <row r="2" spans="1:8" ht="15.75" thickBot="1" x14ac:dyDescent="0.3">
      <c r="A2" s="180" t="s">
        <v>19</v>
      </c>
      <c r="B2" s="181"/>
      <c r="C2" s="181"/>
      <c r="D2" s="181"/>
      <c r="E2" s="181"/>
      <c r="F2" s="181"/>
      <c r="G2" s="181"/>
      <c r="H2" s="182"/>
    </row>
    <row r="3" spans="1:8" ht="26.25" thickBot="1" x14ac:dyDescent="0.3">
      <c r="A3" s="65" t="s">
        <v>110</v>
      </c>
      <c r="B3" s="66" t="s">
        <v>45</v>
      </c>
      <c r="C3" s="67" t="s">
        <v>15</v>
      </c>
      <c r="D3" s="68" t="s">
        <v>16</v>
      </c>
      <c r="E3" s="67" t="s">
        <v>17</v>
      </c>
      <c r="F3" s="67" t="s">
        <v>18</v>
      </c>
      <c r="G3" s="33" t="s">
        <v>153</v>
      </c>
      <c r="H3" s="101" t="s">
        <v>189</v>
      </c>
    </row>
    <row r="4" spans="1:8" x14ac:dyDescent="0.25">
      <c r="A4" s="70" t="s">
        <v>111</v>
      </c>
      <c r="B4" s="125" t="s">
        <v>60</v>
      </c>
      <c r="C4" s="72">
        <v>2</v>
      </c>
      <c r="D4" s="73" t="s">
        <v>20</v>
      </c>
      <c r="E4" s="72">
        <v>2</v>
      </c>
      <c r="F4" s="72">
        <v>2</v>
      </c>
      <c r="G4" s="126" t="s">
        <v>217</v>
      </c>
      <c r="H4" s="126" t="s">
        <v>217</v>
      </c>
    </row>
    <row r="5" spans="1:8" x14ac:dyDescent="0.25">
      <c r="A5" s="75" t="s">
        <v>112</v>
      </c>
      <c r="B5" s="125" t="s">
        <v>61</v>
      </c>
      <c r="C5" s="77">
        <v>4</v>
      </c>
      <c r="D5" s="78" t="s">
        <v>40</v>
      </c>
      <c r="E5" s="77">
        <v>4</v>
      </c>
      <c r="F5" s="77">
        <v>4</v>
      </c>
      <c r="G5" s="120" t="s">
        <v>87</v>
      </c>
      <c r="H5" s="120" t="s">
        <v>87</v>
      </c>
    </row>
    <row r="6" spans="1:8" x14ac:dyDescent="0.25">
      <c r="A6" s="75" t="s">
        <v>113</v>
      </c>
      <c r="B6" s="125" t="s">
        <v>62</v>
      </c>
      <c r="C6" s="77">
        <v>2</v>
      </c>
      <c r="D6" s="78" t="s">
        <v>20</v>
      </c>
      <c r="E6" s="77">
        <v>2</v>
      </c>
      <c r="F6" s="77">
        <v>2</v>
      </c>
      <c r="G6" s="120" t="s">
        <v>222</v>
      </c>
      <c r="H6" s="120" t="s">
        <v>222</v>
      </c>
    </row>
    <row r="7" spans="1:8" x14ac:dyDescent="0.25">
      <c r="A7" s="75" t="s">
        <v>114</v>
      </c>
      <c r="B7" s="125" t="s">
        <v>3</v>
      </c>
      <c r="C7" s="77">
        <v>2</v>
      </c>
      <c r="D7" s="78" t="s">
        <v>20</v>
      </c>
      <c r="E7" s="77">
        <v>2</v>
      </c>
      <c r="F7" s="77">
        <v>2</v>
      </c>
      <c r="G7" s="120" t="s">
        <v>226</v>
      </c>
      <c r="H7" s="120" t="s">
        <v>226</v>
      </c>
    </row>
    <row r="8" spans="1:8" x14ac:dyDescent="0.25">
      <c r="A8" s="75" t="s">
        <v>115</v>
      </c>
      <c r="B8" s="125" t="s">
        <v>1</v>
      </c>
      <c r="C8" s="77">
        <v>2</v>
      </c>
      <c r="D8" s="78" t="s">
        <v>20</v>
      </c>
      <c r="E8" s="77">
        <v>2</v>
      </c>
      <c r="F8" s="77">
        <v>4</v>
      </c>
      <c r="G8" s="120" t="s">
        <v>225</v>
      </c>
      <c r="H8" s="120" t="s">
        <v>225</v>
      </c>
    </row>
    <row r="9" spans="1:8" x14ac:dyDescent="0.25">
      <c r="A9" s="80" t="s">
        <v>116</v>
      </c>
      <c r="B9" s="125" t="s">
        <v>63</v>
      </c>
      <c r="C9" s="77">
        <v>2</v>
      </c>
      <c r="D9" s="78" t="s">
        <v>20</v>
      </c>
      <c r="E9" s="77">
        <v>2</v>
      </c>
      <c r="F9" s="77">
        <v>2</v>
      </c>
      <c r="G9" s="120" t="s">
        <v>90</v>
      </c>
      <c r="H9" s="120" t="s">
        <v>90</v>
      </c>
    </row>
    <row r="10" spans="1:8" x14ac:dyDescent="0.25">
      <c r="A10" s="75"/>
      <c r="B10" s="76"/>
      <c r="C10" s="77"/>
      <c r="D10" s="78"/>
      <c r="E10" s="77"/>
      <c r="F10" s="77"/>
      <c r="G10" s="90"/>
      <c r="H10" s="120"/>
    </row>
    <row r="11" spans="1:8" x14ac:dyDescent="0.25">
      <c r="A11" s="75"/>
      <c r="B11" s="76"/>
      <c r="C11" s="77"/>
      <c r="D11" s="78"/>
      <c r="E11" s="77"/>
      <c r="F11" s="77"/>
      <c r="G11" s="90"/>
      <c r="H11" s="120"/>
    </row>
    <row r="12" spans="1:8" x14ac:dyDescent="0.25">
      <c r="A12" s="80"/>
      <c r="B12" s="81"/>
      <c r="C12" s="82"/>
      <c r="D12" s="78"/>
      <c r="E12" s="77"/>
      <c r="F12" s="77"/>
      <c r="G12" s="127"/>
      <c r="H12" s="120"/>
    </row>
    <row r="13" spans="1:8" ht="15.75" thickBot="1" x14ac:dyDescent="0.3">
      <c r="A13" s="84"/>
      <c r="B13" s="85"/>
      <c r="C13" s="86"/>
      <c r="D13" s="87"/>
      <c r="E13" s="86"/>
      <c r="F13" s="86"/>
      <c r="G13" s="88"/>
      <c r="H13" s="119"/>
    </row>
    <row r="14" spans="1:8" ht="15.75" thickBot="1" x14ac:dyDescent="0.3">
      <c r="A14" s="180" t="s">
        <v>41</v>
      </c>
      <c r="B14" s="181"/>
      <c r="C14" s="181"/>
      <c r="D14" s="181"/>
      <c r="E14" s="181"/>
      <c r="F14" s="181"/>
      <c r="G14" s="181"/>
      <c r="H14" s="182"/>
    </row>
    <row r="15" spans="1:8" ht="26.25" thickBot="1" x14ac:dyDescent="0.3">
      <c r="A15" s="65" t="s">
        <v>110</v>
      </c>
      <c r="B15" s="66" t="s">
        <v>45</v>
      </c>
      <c r="C15" s="67" t="s">
        <v>15</v>
      </c>
      <c r="D15" s="68" t="s">
        <v>16</v>
      </c>
      <c r="E15" s="67" t="s">
        <v>17</v>
      </c>
      <c r="F15" s="67" t="s">
        <v>18</v>
      </c>
      <c r="G15" s="33" t="s">
        <v>153</v>
      </c>
      <c r="H15" s="101" t="s">
        <v>189</v>
      </c>
    </row>
    <row r="16" spans="1:8" x14ac:dyDescent="0.25">
      <c r="A16" s="89" t="s">
        <v>117</v>
      </c>
      <c r="B16" s="76" t="s">
        <v>64</v>
      </c>
      <c r="C16" s="77">
        <v>2</v>
      </c>
      <c r="D16" s="78" t="s">
        <v>20</v>
      </c>
      <c r="E16" s="77">
        <v>2</v>
      </c>
      <c r="F16" s="77">
        <v>4</v>
      </c>
      <c r="G16" s="120" t="s">
        <v>91</v>
      </c>
      <c r="H16" s="120" t="s">
        <v>91</v>
      </c>
    </row>
    <row r="17" spans="1:8" x14ac:dyDescent="0.25">
      <c r="A17" s="91" t="s">
        <v>118</v>
      </c>
      <c r="B17" s="76" t="s">
        <v>65</v>
      </c>
      <c r="C17" s="77">
        <v>2</v>
      </c>
      <c r="D17" s="78" t="s">
        <v>102</v>
      </c>
      <c r="E17" s="77">
        <v>2</v>
      </c>
      <c r="F17" s="77">
        <v>4</v>
      </c>
      <c r="G17" s="120" t="s">
        <v>220</v>
      </c>
      <c r="H17" s="120" t="s">
        <v>220</v>
      </c>
    </row>
    <row r="18" spans="1:8" x14ac:dyDescent="0.25">
      <c r="A18" s="75" t="s">
        <v>119</v>
      </c>
      <c r="B18" s="76" t="s">
        <v>66</v>
      </c>
      <c r="C18" s="77">
        <v>2</v>
      </c>
      <c r="D18" s="78" t="s">
        <v>20</v>
      </c>
      <c r="E18" s="77">
        <v>2</v>
      </c>
      <c r="F18" s="77">
        <v>2</v>
      </c>
      <c r="G18" s="120" t="s">
        <v>87</v>
      </c>
      <c r="H18" s="120" t="s">
        <v>87</v>
      </c>
    </row>
    <row r="19" spans="1:8" x14ac:dyDescent="0.25">
      <c r="A19" s="75" t="s">
        <v>120</v>
      </c>
      <c r="B19" s="76" t="s">
        <v>67</v>
      </c>
      <c r="C19" s="77">
        <v>2</v>
      </c>
      <c r="D19" s="78" t="s">
        <v>20</v>
      </c>
      <c r="E19" s="77">
        <v>2</v>
      </c>
      <c r="F19" s="77">
        <v>3</v>
      </c>
      <c r="G19" s="120" t="s">
        <v>221</v>
      </c>
      <c r="H19" s="120" t="s">
        <v>221</v>
      </c>
    </row>
    <row r="20" spans="1:8" x14ac:dyDescent="0.25">
      <c r="A20" s="75" t="s">
        <v>121</v>
      </c>
      <c r="B20" s="76" t="s">
        <v>68</v>
      </c>
      <c r="C20" s="77">
        <v>2</v>
      </c>
      <c r="D20" s="78" t="s">
        <v>20</v>
      </c>
      <c r="E20" s="77">
        <v>2</v>
      </c>
      <c r="F20" s="77">
        <v>3</v>
      </c>
      <c r="G20" s="120" t="s">
        <v>221</v>
      </c>
      <c r="H20" s="120" t="s">
        <v>221</v>
      </c>
    </row>
    <row r="21" spans="1:8" x14ac:dyDescent="0.25">
      <c r="A21" s="75" t="s">
        <v>122</v>
      </c>
      <c r="B21" s="76" t="s">
        <v>69</v>
      </c>
      <c r="C21" s="77">
        <v>3</v>
      </c>
      <c r="D21" s="78" t="s">
        <v>103</v>
      </c>
      <c r="E21" s="77">
        <v>3</v>
      </c>
      <c r="F21" s="77">
        <v>3</v>
      </c>
      <c r="G21" s="120" t="s">
        <v>217</v>
      </c>
      <c r="H21" s="120" t="s">
        <v>217</v>
      </c>
    </row>
    <row r="22" spans="1:8" x14ac:dyDescent="0.25">
      <c r="A22" s="75" t="s">
        <v>123</v>
      </c>
      <c r="B22" s="76" t="s">
        <v>70</v>
      </c>
      <c r="C22" s="77">
        <v>3</v>
      </c>
      <c r="D22" s="78" t="s">
        <v>22</v>
      </c>
      <c r="E22" s="77">
        <v>2</v>
      </c>
      <c r="F22" s="77">
        <v>3</v>
      </c>
      <c r="G22" s="120" t="s">
        <v>91</v>
      </c>
      <c r="H22" s="120" t="s">
        <v>91</v>
      </c>
    </row>
    <row r="23" spans="1:8" s="18" customFormat="1" x14ac:dyDescent="0.25">
      <c r="A23" s="91" t="s">
        <v>124</v>
      </c>
      <c r="B23" s="92" t="s">
        <v>71</v>
      </c>
      <c r="C23" s="93">
        <v>3</v>
      </c>
      <c r="D23" s="94" t="s">
        <v>103</v>
      </c>
      <c r="E23" s="93">
        <v>3</v>
      </c>
      <c r="F23" s="93">
        <v>3</v>
      </c>
      <c r="G23" s="121" t="s">
        <v>224</v>
      </c>
      <c r="H23" s="121" t="s">
        <v>224</v>
      </c>
    </row>
    <row r="24" spans="1:8" x14ac:dyDescent="0.25">
      <c r="A24" s="75" t="s">
        <v>125</v>
      </c>
      <c r="B24" s="81" t="s">
        <v>72</v>
      </c>
      <c r="C24" s="82">
        <v>2</v>
      </c>
      <c r="D24" s="78" t="s">
        <v>20</v>
      </c>
      <c r="E24" s="77">
        <v>2</v>
      </c>
      <c r="F24" s="77">
        <v>2</v>
      </c>
      <c r="G24" s="120" t="s">
        <v>222</v>
      </c>
      <c r="H24" s="120" t="s">
        <v>222</v>
      </c>
    </row>
    <row r="25" spans="1:8" ht="15.75" thickBot="1" x14ac:dyDescent="0.3">
      <c r="A25" s="84" t="s">
        <v>126</v>
      </c>
      <c r="B25" s="96" t="s">
        <v>73</v>
      </c>
      <c r="C25" s="97">
        <v>3</v>
      </c>
      <c r="D25" s="98" t="s">
        <v>21</v>
      </c>
      <c r="E25" s="99">
        <v>3</v>
      </c>
      <c r="F25" s="99">
        <v>3</v>
      </c>
      <c r="G25" s="119" t="s">
        <v>217</v>
      </c>
      <c r="H25" s="119" t="s">
        <v>217</v>
      </c>
    </row>
    <row r="27" spans="1:8" x14ac:dyDescent="0.25">
      <c r="A27" s="183"/>
      <c r="B27" s="183"/>
      <c r="C27" s="183"/>
      <c r="D27" s="183"/>
      <c r="E27" s="183"/>
      <c r="F27" s="183"/>
      <c r="G27" s="183"/>
    </row>
  </sheetData>
  <mergeCells count="4">
    <mergeCell ref="A27:G27"/>
    <mergeCell ref="A2:H2"/>
    <mergeCell ref="A14:H14"/>
    <mergeCell ref="A1:H1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O31" sqref="O31"/>
    </sheetView>
  </sheetViews>
  <sheetFormatPr defaultRowHeight="15" x14ac:dyDescent="0.25"/>
  <cols>
    <col min="1" max="1" width="10.7109375" customWidth="1"/>
    <col min="2" max="2" width="28.28515625" customWidth="1"/>
    <col min="3" max="3" width="7.5703125" style="11" customWidth="1"/>
    <col min="4" max="4" width="7.140625" style="15" customWidth="1"/>
    <col min="5" max="6" width="6.7109375" customWidth="1"/>
    <col min="7" max="7" width="42.5703125" customWidth="1"/>
  </cols>
  <sheetData>
    <row r="1" spans="1:7" ht="74.25" customHeight="1" thickBot="1" x14ac:dyDescent="0.3">
      <c r="A1" s="186" t="s">
        <v>214</v>
      </c>
      <c r="B1" s="186"/>
      <c r="C1" s="186"/>
      <c r="D1" s="186"/>
      <c r="E1" s="186"/>
      <c r="F1" s="186"/>
      <c r="G1" s="186"/>
    </row>
    <row r="2" spans="1:7" ht="15.75" thickBot="1" x14ac:dyDescent="0.3">
      <c r="A2" s="180" t="s">
        <v>19</v>
      </c>
      <c r="B2" s="181"/>
      <c r="C2" s="181"/>
      <c r="D2" s="181"/>
      <c r="E2" s="181"/>
      <c r="F2" s="181"/>
      <c r="G2" s="181"/>
    </row>
    <row r="3" spans="1:7" ht="15.75" thickBot="1" x14ac:dyDescent="0.3">
      <c r="A3" s="29" t="s">
        <v>110</v>
      </c>
      <c r="B3" s="30" t="s">
        <v>45</v>
      </c>
      <c r="C3" s="31" t="s">
        <v>15</v>
      </c>
      <c r="D3" s="32" t="s">
        <v>16</v>
      </c>
      <c r="E3" s="31" t="s">
        <v>17</v>
      </c>
      <c r="F3" s="31" t="s">
        <v>18</v>
      </c>
      <c r="G3" s="33" t="s">
        <v>153</v>
      </c>
    </row>
    <row r="4" spans="1:7" x14ac:dyDescent="0.25">
      <c r="A4" s="70" t="s">
        <v>136</v>
      </c>
      <c r="B4" s="71" t="s">
        <v>129</v>
      </c>
      <c r="C4" s="72">
        <v>4</v>
      </c>
      <c r="D4" s="73" t="s">
        <v>40</v>
      </c>
      <c r="E4" s="72">
        <v>4</v>
      </c>
      <c r="F4" s="72">
        <v>5</v>
      </c>
      <c r="G4" s="74" t="s">
        <v>89</v>
      </c>
    </row>
    <row r="5" spans="1:7" x14ac:dyDescent="0.25">
      <c r="A5" s="75" t="s">
        <v>137</v>
      </c>
      <c r="B5" s="76" t="s">
        <v>62</v>
      </c>
      <c r="C5" s="77">
        <v>3</v>
      </c>
      <c r="D5" s="78" t="s">
        <v>103</v>
      </c>
      <c r="E5" s="77">
        <v>3</v>
      </c>
      <c r="F5" s="77">
        <v>3</v>
      </c>
      <c r="G5" s="79" t="s">
        <v>222</v>
      </c>
    </row>
    <row r="6" spans="1:7" x14ac:dyDescent="0.25">
      <c r="A6" s="75" t="s">
        <v>138</v>
      </c>
      <c r="B6" s="76" t="s">
        <v>0</v>
      </c>
      <c r="C6" s="77">
        <v>2</v>
      </c>
      <c r="D6" s="78" t="s">
        <v>20</v>
      </c>
      <c r="E6" s="77">
        <v>2</v>
      </c>
      <c r="F6" s="77">
        <v>3</v>
      </c>
      <c r="G6" s="79" t="s">
        <v>224</v>
      </c>
    </row>
    <row r="7" spans="1:7" x14ac:dyDescent="0.25">
      <c r="A7" s="75" t="s">
        <v>143</v>
      </c>
      <c r="B7" s="76" t="s">
        <v>63</v>
      </c>
      <c r="C7" s="77">
        <v>2</v>
      </c>
      <c r="D7" s="78" t="s">
        <v>20</v>
      </c>
      <c r="E7" s="77">
        <v>2</v>
      </c>
      <c r="F7" s="77">
        <v>3</v>
      </c>
      <c r="G7" s="79" t="s">
        <v>90</v>
      </c>
    </row>
    <row r="8" spans="1:7" x14ac:dyDescent="0.25">
      <c r="A8" s="80" t="s">
        <v>144</v>
      </c>
      <c r="B8" s="81" t="s">
        <v>142</v>
      </c>
      <c r="C8" s="82">
        <v>3</v>
      </c>
      <c r="D8" s="78" t="s">
        <v>22</v>
      </c>
      <c r="E8" s="77">
        <v>2</v>
      </c>
      <c r="F8" s="77">
        <v>3</v>
      </c>
      <c r="G8" s="83" t="s">
        <v>225</v>
      </c>
    </row>
    <row r="9" spans="1:7" x14ac:dyDescent="0.25">
      <c r="A9" s="75" t="s">
        <v>139</v>
      </c>
      <c r="B9" s="76" t="s">
        <v>127</v>
      </c>
      <c r="C9" s="77">
        <v>2</v>
      </c>
      <c r="D9" s="78" t="s">
        <v>20</v>
      </c>
      <c r="E9" s="77">
        <v>2</v>
      </c>
      <c r="F9" s="77">
        <v>2</v>
      </c>
      <c r="G9" s="79" t="s">
        <v>91</v>
      </c>
    </row>
    <row r="10" spans="1:7" x14ac:dyDescent="0.25">
      <c r="A10" s="75" t="s">
        <v>140</v>
      </c>
      <c r="B10" s="76" t="s">
        <v>77</v>
      </c>
      <c r="C10" s="77">
        <v>4</v>
      </c>
      <c r="D10" s="78" t="s">
        <v>101</v>
      </c>
      <c r="E10" s="77">
        <v>3</v>
      </c>
      <c r="F10" s="77">
        <v>5</v>
      </c>
      <c r="G10" s="79" t="s">
        <v>217</v>
      </c>
    </row>
    <row r="11" spans="1:7" x14ac:dyDescent="0.25">
      <c r="A11" s="80" t="s">
        <v>145</v>
      </c>
      <c r="B11" s="76" t="s">
        <v>73</v>
      </c>
      <c r="C11" s="77">
        <v>3</v>
      </c>
      <c r="D11" s="78" t="s">
        <v>103</v>
      </c>
      <c r="E11" s="77">
        <v>3</v>
      </c>
      <c r="F11" s="77">
        <v>4</v>
      </c>
      <c r="G11" s="79" t="s">
        <v>217</v>
      </c>
    </row>
    <row r="12" spans="1:7" x14ac:dyDescent="0.25">
      <c r="A12" s="75" t="s">
        <v>141</v>
      </c>
      <c r="B12" s="76" t="s">
        <v>128</v>
      </c>
      <c r="C12" s="77">
        <v>2</v>
      </c>
      <c r="D12" s="78" t="s">
        <v>20</v>
      </c>
      <c r="E12" s="77">
        <v>2</v>
      </c>
      <c r="F12" s="77">
        <v>2</v>
      </c>
      <c r="G12" s="79" t="s">
        <v>220</v>
      </c>
    </row>
    <row r="13" spans="1:7" ht="15.75" thickBot="1" x14ac:dyDescent="0.3">
      <c r="A13" s="84"/>
      <c r="B13" s="85"/>
      <c r="C13" s="86"/>
      <c r="D13" s="87"/>
      <c r="E13" s="86"/>
      <c r="F13" s="86"/>
      <c r="G13" s="88"/>
    </row>
    <row r="14" spans="1:7" ht="15.75" thickBot="1" x14ac:dyDescent="0.3">
      <c r="A14" s="180" t="s">
        <v>41</v>
      </c>
      <c r="B14" s="181"/>
      <c r="C14" s="181"/>
      <c r="D14" s="181"/>
      <c r="E14" s="181"/>
      <c r="F14" s="181"/>
      <c r="G14" s="181"/>
    </row>
    <row r="15" spans="1:7" ht="15.75" thickBot="1" x14ac:dyDescent="0.3">
      <c r="A15" s="29" t="s">
        <v>110</v>
      </c>
      <c r="B15" s="30" t="s">
        <v>45</v>
      </c>
      <c r="C15" s="31" t="s">
        <v>15</v>
      </c>
      <c r="D15" s="32" t="s">
        <v>16</v>
      </c>
      <c r="E15" s="31" t="s">
        <v>17</v>
      </c>
      <c r="F15" s="31" t="s">
        <v>18</v>
      </c>
      <c r="G15" s="33" t="s">
        <v>153</v>
      </c>
    </row>
    <row r="16" spans="1:7" x14ac:dyDescent="0.25">
      <c r="A16" s="89" t="s">
        <v>146</v>
      </c>
      <c r="B16" s="76" t="s">
        <v>130</v>
      </c>
      <c r="C16" s="77">
        <v>4</v>
      </c>
      <c r="D16" s="78" t="s">
        <v>40</v>
      </c>
      <c r="E16" s="77">
        <v>4</v>
      </c>
      <c r="F16" s="77">
        <v>6</v>
      </c>
      <c r="G16" s="90" t="s">
        <v>89</v>
      </c>
    </row>
    <row r="17" spans="1:7" x14ac:dyDescent="0.25">
      <c r="A17" s="91" t="s">
        <v>147</v>
      </c>
      <c r="B17" s="76" t="s">
        <v>131</v>
      </c>
      <c r="C17" s="77">
        <v>2</v>
      </c>
      <c r="D17" s="78" t="s">
        <v>20</v>
      </c>
      <c r="E17" s="77">
        <v>2</v>
      </c>
      <c r="F17" s="77">
        <v>3</v>
      </c>
      <c r="G17" s="90" t="s">
        <v>88</v>
      </c>
    </row>
    <row r="18" spans="1:7" x14ac:dyDescent="0.25">
      <c r="A18" s="75" t="s">
        <v>148</v>
      </c>
      <c r="B18" s="76" t="s">
        <v>76</v>
      </c>
      <c r="C18" s="77">
        <v>2</v>
      </c>
      <c r="D18" s="78" t="s">
        <v>20</v>
      </c>
      <c r="E18" s="77">
        <v>2</v>
      </c>
      <c r="F18" s="77">
        <v>3</v>
      </c>
      <c r="G18" s="90" t="s">
        <v>88</v>
      </c>
    </row>
    <row r="19" spans="1:7" x14ac:dyDescent="0.25">
      <c r="A19" s="75" t="s">
        <v>149</v>
      </c>
      <c r="B19" s="76" t="s">
        <v>132</v>
      </c>
      <c r="C19" s="77">
        <v>2</v>
      </c>
      <c r="D19" s="78" t="s">
        <v>20</v>
      </c>
      <c r="E19" s="77">
        <v>2</v>
      </c>
      <c r="F19" s="77">
        <v>3</v>
      </c>
      <c r="G19" s="90" t="s">
        <v>91</v>
      </c>
    </row>
    <row r="20" spans="1:7" x14ac:dyDescent="0.25">
      <c r="A20" s="75" t="s">
        <v>150</v>
      </c>
      <c r="B20" s="76" t="s">
        <v>133</v>
      </c>
      <c r="C20" s="77">
        <v>3</v>
      </c>
      <c r="D20" s="78" t="s">
        <v>22</v>
      </c>
      <c r="E20" s="77">
        <v>2</v>
      </c>
      <c r="F20" s="77">
        <v>3</v>
      </c>
      <c r="G20" s="90" t="s">
        <v>91</v>
      </c>
    </row>
    <row r="21" spans="1:7" x14ac:dyDescent="0.25">
      <c r="A21" s="75" t="s">
        <v>152</v>
      </c>
      <c r="B21" s="76" t="s">
        <v>135</v>
      </c>
      <c r="C21" s="77">
        <v>2</v>
      </c>
      <c r="D21" s="78" t="s">
        <v>20</v>
      </c>
      <c r="E21" s="77">
        <v>2</v>
      </c>
      <c r="F21" s="77">
        <v>3</v>
      </c>
      <c r="G21" s="90" t="s">
        <v>88</v>
      </c>
    </row>
    <row r="22" spans="1:7" x14ac:dyDescent="0.25">
      <c r="A22" s="75" t="s">
        <v>151</v>
      </c>
      <c r="B22" s="76" t="s">
        <v>134</v>
      </c>
      <c r="C22" s="77">
        <v>4</v>
      </c>
      <c r="D22" s="78" t="s">
        <v>101</v>
      </c>
      <c r="E22" s="77">
        <v>3</v>
      </c>
      <c r="F22" s="77">
        <v>3</v>
      </c>
      <c r="G22" s="90" t="s">
        <v>223</v>
      </c>
    </row>
    <row r="23" spans="1:7" s="18" customFormat="1" x14ac:dyDescent="0.25">
      <c r="A23" s="91"/>
      <c r="B23" s="92"/>
      <c r="C23" s="93"/>
      <c r="D23" s="94"/>
      <c r="E23" s="93"/>
      <c r="F23" s="93"/>
      <c r="G23" s="95"/>
    </row>
    <row r="24" spans="1:7" x14ac:dyDescent="0.25">
      <c r="A24" s="75"/>
      <c r="B24" s="81"/>
      <c r="C24" s="82"/>
      <c r="D24" s="78"/>
      <c r="E24" s="77"/>
      <c r="F24" s="77"/>
      <c r="G24" s="83"/>
    </row>
    <row r="25" spans="1:7" ht="15.75" thickBot="1" x14ac:dyDescent="0.3">
      <c r="A25" s="84"/>
      <c r="B25" s="96"/>
      <c r="C25" s="97"/>
      <c r="D25" s="98"/>
      <c r="E25" s="99"/>
      <c r="F25" s="99"/>
      <c r="G25" s="100"/>
    </row>
    <row r="27" spans="1:7" x14ac:dyDescent="0.25">
      <c r="A27" s="183"/>
      <c r="B27" s="183"/>
      <c r="C27" s="183"/>
      <c r="D27" s="183"/>
      <c r="E27" s="183"/>
      <c r="F27" s="183"/>
      <c r="G27" s="183"/>
    </row>
  </sheetData>
  <sortState ref="A16:G22">
    <sortCondition ref="A16:A22"/>
  </sortState>
  <mergeCells count="4">
    <mergeCell ref="A1:G1"/>
    <mergeCell ref="A2:G2"/>
    <mergeCell ref="A14:G14"/>
    <mergeCell ref="A27:G27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O31" sqref="O31"/>
    </sheetView>
  </sheetViews>
  <sheetFormatPr defaultRowHeight="15" x14ac:dyDescent="0.25"/>
  <cols>
    <col min="2" max="2" width="30.140625" customWidth="1"/>
    <col min="3" max="3" width="7.5703125" style="11" customWidth="1"/>
    <col min="4" max="4" width="7.140625" style="15" customWidth="1"/>
    <col min="5" max="6" width="6.7109375" customWidth="1"/>
    <col min="7" max="7" width="38.85546875" customWidth="1"/>
    <col min="8" max="8" width="16.5703125" customWidth="1"/>
  </cols>
  <sheetData>
    <row r="1" spans="1:7" ht="60.75" customHeight="1" thickBot="1" x14ac:dyDescent="0.3">
      <c r="A1" s="176" t="s">
        <v>210</v>
      </c>
      <c r="B1" s="176"/>
      <c r="C1" s="176"/>
      <c r="D1" s="176"/>
      <c r="E1" s="176"/>
      <c r="F1" s="176"/>
      <c r="G1" s="176"/>
    </row>
    <row r="2" spans="1:7" ht="15.75" thickBot="1" x14ac:dyDescent="0.3">
      <c r="A2" s="180" t="s">
        <v>19</v>
      </c>
      <c r="B2" s="181"/>
      <c r="C2" s="181"/>
      <c r="D2" s="181"/>
      <c r="E2" s="181"/>
      <c r="F2" s="181"/>
      <c r="G2" s="181"/>
    </row>
    <row r="3" spans="1:7" ht="26.25" thickBot="1" x14ac:dyDescent="0.3">
      <c r="A3" s="65" t="s">
        <v>110</v>
      </c>
      <c r="B3" s="66" t="s">
        <v>45</v>
      </c>
      <c r="C3" s="67" t="s">
        <v>15</v>
      </c>
      <c r="D3" s="68" t="s">
        <v>16</v>
      </c>
      <c r="E3" s="67" t="s">
        <v>17</v>
      </c>
      <c r="F3" s="67" t="s">
        <v>18</v>
      </c>
      <c r="G3" s="69" t="s">
        <v>153</v>
      </c>
    </row>
    <row r="4" spans="1:7" x14ac:dyDescent="0.25">
      <c r="A4" s="70" t="s">
        <v>167</v>
      </c>
      <c r="B4" s="71" t="s">
        <v>168</v>
      </c>
      <c r="C4" s="72">
        <v>3</v>
      </c>
      <c r="D4" s="73" t="s">
        <v>103</v>
      </c>
      <c r="E4" s="72">
        <v>3</v>
      </c>
      <c r="F4" s="72">
        <v>6</v>
      </c>
      <c r="G4" s="123" t="s">
        <v>90</v>
      </c>
    </row>
    <row r="5" spans="1:7" x14ac:dyDescent="0.25">
      <c r="A5" s="75" t="s">
        <v>169</v>
      </c>
      <c r="B5" s="76" t="s">
        <v>170</v>
      </c>
      <c r="C5" s="77">
        <v>4</v>
      </c>
      <c r="D5" s="78" t="s">
        <v>40</v>
      </c>
      <c r="E5" s="77">
        <v>4</v>
      </c>
      <c r="F5" s="77">
        <v>6</v>
      </c>
      <c r="G5" s="90" t="s">
        <v>227</v>
      </c>
    </row>
    <row r="6" spans="1:7" x14ac:dyDescent="0.25">
      <c r="A6" s="75" t="s">
        <v>171</v>
      </c>
      <c r="B6" s="76" t="s">
        <v>172</v>
      </c>
      <c r="C6" s="77">
        <v>2</v>
      </c>
      <c r="D6" s="78" t="s">
        <v>20</v>
      </c>
      <c r="E6" s="77">
        <v>2</v>
      </c>
      <c r="F6" s="77">
        <v>3</v>
      </c>
      <c r="G6" s="90" t="s">
        <v>218</v>
      </c>
    </row>
    <row r="7" spans="1:7" x14ac:dyDescent="0.25">
      <c r="A7" s="75" t="s">
        <v>173</v>
      </c>
      <c r="B7" s="76" t="s">
        <v>158</v>
      </c>
      <c r="C7" s="77">
        <v>2</v>
      </c>
      <c r="D7" s="78" t="s">
        <v>20</v>
      </c>
      <c r="E7" s="77">
        <v>2</v>
      </c>
      <c r="F7" s="77">
        <v>3</v>
      </c>
      <c r="G7" s="90" t="s">
        <v>225</v>
      </c>
    </row>
    <row r="8" spans="1:7" x14ac:dyDescent="0.25">
      <c r="A8" s="75" t="s">
        <v>174</v>
      </c>
      <c r="B8" s="76" t="s">
        <v>3</v>
      </c>
      <c r="C8" s="77">
        <v>2</v>
      </c>
      <c r="D8" s="78" t="s">
        <v>20</v>
      </c>
      <c r="E8" s="77">
        <v>2</v>
      </c>
      <c r="F8" s="77">
        <v>3</v>
      </c>
      <c r="G8" s="90" t="s">
        <v>226</v>
      </c>
    </row>
    <row r="9" spans="1:7" x14ac:dyDescent="0.25">
      <c r="A9" s="80" t="s">
        <v>175</v>
      </c>
      <c r="B9" s="76" t="s">
        <v>176</v>
      </c>
      <c r="C9" s="77">
        <v>3</v>
      </c>
      <c r="D9" s="78" t="s">
        <v>21</v>
      </c>
      <c r="E9" s="77">
        <v>3</v>
      </c>
      <c r="F9" s="77">
        <v>3</v>
      </c>
      <c r="G9" s="90" t="s">
        <v>226</v>
      </c>
    </row>
    <row r="10" spans="1:7" x14ac:dyDescent="0.25">
      <c r="A10" s="75"/>
      <c r="B10" s="76"/>
      <c r="C10" s="77"/>
      <c r="D10" s="78"/>
      <c r="E10" s="77"/>
      <c r="F10" s="77"/>
      <c r="G10" s="90"/>
    </row>
    <row r="11" spans="1:7" x14ac:dyDescent="0.25">
      <c r="A11" s="75"/>
      <c r="B11" s="76"/>
      <c r="C11" s="77"/>
      <c r="D11" s="78"/>
      <c r="E11" s="77"/>
      <c r="F11" s="77"/>
      <c r="G11" s="90"/>
    </row>
    <row r="12" spans="1:7" x14ac:dyDescent="0.25">
      <c r="A12" s="7"/>
      <c r="B12" s="5"/>
      <c r="C12" s="6"/>
      <c r="D12" s="13"/>
      <c r="E12" s="3"/>
      <c r="F12" s="3"/>
      <c r="G12" s="21"/>
    </row>
    <row r="13" spans="1:7" ht="15.75" thickBot="1" x14ac:dyDescent="0.3">
      <c r="A13" s="8"/>
      <c r="B13" s="9"/>
      <c r="C13" s="10"/>
      <c r="D13" s="14"/>
      <c r="E13" s="10"/>
      <c r="F13" s="10"/>
      <c r="G13" s="22"/>
    </row>
    <row r="14" spans="1:7" ht="15.75" thickBot="1" x14ac:dyDescent="0.3">
      <c r="A14" s="177" t="s">
        <v>41</v>
      </c>
      <c r="B14" s="178"/>
      <c r="C14" s="178"/>
      <c r="D14" s="178"/>
      <c r="E14" s="178"/>
      <c r="F14" s="178"/>
      <c r="G14" s="178"/>
    </row>
    <row r="15" spans="1:7" ht="26.25" thickBot="1" x14ac:dyDescent="0.3">
      <c r="A15" s="65" t="s">
        <v>110</v>
      </c>
      <c r="B15" s="66" t="s">
        <v>45</v>
      </c>
      <c r="C15" s="67" t="s">
        <v>15</v>
      </c>
      <c r="D15" s="68" t="s">
        <v>16</v>
      </c>
      <c r="E15" s="67" t="s">
        <v>17</v>
      </c>
      <c r="F15" s="67" t="s">
        <v>18</v>
      </c>
      <c r="G15" s="69" t="s">
        <v>153</v>
      </c>
    </row>
    <row r="16" spans="1:7" x14ac:dyDescent="0.25">
      <c r="A16" s="89" t="s">
        <v>177</v>
      </c>
      <c r="B16" s="76" t="s">
        <v>178</v>
      </c>
      <c r="C16" s="124">
        <v>4</v>
      </c>
      <c r="D16" s="78" t="s">
        <v>40</v>
      </c>
      <c r="E16" s="77">
        <v>4</v>
      </c>
      <c r="F16" s="77">
        <v>4</v>
      </c>
      <c r="G16" s="90" t="s">
        <v>218</v>
      </c>
    </row>
    <row r="17" spans="1:7" x14ac:dyDescent="0.25">
      <c r="A17" s="91" t="s">
        <v>179</v>
      </c>
      <c r="B17" s="76" t="s">
        <v>180</v>
      </c>
      <c r="C17" s="124">
        <v>4</v>
      </c>
      <c r="D17" s="78" t="s">
        <v>40</v>
      </c>
      <c r="E17" s="77">
        <v>4</v>
      </c>
      <c r="F17" s="77">
        <v>5</v>
      </c>
      <c r="G17" s="90" t="s">
        <v>227</v>
      </c>
    </row>
    <row r="18" spans="1:7" x14ac:dyDescent="0.25">
      <c r="A18" s="75" t="s">
        <v>181</v>
      </c>
      <c r="B18" s="76" t="s">
        <v>182</v>
      </c>
      <c r="C18" s="124">
        <v>4</v>
      </c>
      <c r="D18" s="78" t="s">
        <v>40</v>
      </c>
      <c r="E18" s="77">
        <v>4</v>
      </c>
      <c r="F18" s="77">
        <v>6</v>
      </c>
      <c r="G18" s="90" t="s">
        <v>228</v>
      </c>
    </row>
    <row r="19" spans="1:7" x14ac:dyDescent="0.25">
      <c r="A19" s="75" t="s">
        <v>183</v>
      </c>
      <c r="B19" s="76" t="s">
        <v>184</v>
      </c>
      <c r="C19" s="77">
        <v>4</v>
      </c>
      <c r="D19" s="78" t="s">
        <v>101</v>
      </c>
      <c r="E19" s="77">
        <v>3</v>
      </c>
      <c r="F19" s="77">
        <v>5</v>
      </c>
      <c r="G19" s="90" t="s">
        <v>225</v>
      </c>
    </row>
    <row r="20" spans="1:7" x14ac:dyDescent="0.25">
      <c r="A20" s="75" t="s">
        <v>185</v>
      </c>
      <c r="B20" s="76" t="s">
        <v>186</v>
      </c>
      <c r="C20" s="77">
        <v>4</v>
      </c>
      <c r="D20" s="78" t="s">
        <v>101</v>
      </c>
      <c r="E20" s="77">
        <v>3</v>
      </c>
      <c r="F20" s="77">
        <v>5</v>
      </c>
      <c r="G20" s="90" t="s">
        <v>218</v>
      </c>
    </row>
    <row r="21" spans="1:7" x14ac:dyDescent="0.25">
      <c r="A21" s="75" t="s">
        <v>187</v>
      </c>
      <c r="B21" s="76" t="s">
        <v>188</v>
      </c>
      <c r="C21" s="77">
        <v>4</v>
      </c>
      <c r="D21" s="78" t="s">
        <v>101</v>
      </c>
      <c r="E21" s="77">
        <v>3</v>
      </c>
      <c r="F21" s="77">
        <v>5</v>
      </c>
      <c r="G21" s="90" t="s">
        <v>230</v>
      </c>
    </row>
    <row r="22" spans="1:7" x14ac:dyDescent="0.25">
      <c r="A22" s="75"/>
      <c r="B22" s="76"/>
      <c r="C22" s="77"/>
      <c r="D22" s="78"/>
      <c r="E22" s="77"/>
      <c r="F22" s="77"/>
      <c r="G22" s="90"/>
    </row>
    <row r="23" spans="1:7" s="18" customFormat="1" x14ac:dyDescent="0.25">
      <c r="A23" s="91"/>
      <c r="B23" s="92"/>
      <c r="C23" s="93"/>
      <c r="D23" s="94"/>
      <c r="E23" s="93"/>
      <c r="F23" s="93"/>
      <c r="G23" s="95"/>
    </row>
    <row r="24" spans="1:7" x14ac:dyDescent="0.25">
      <c r="A24" s="4" t="s">
        <v>56</v>
      </c>
      <c r="B24" s="5"/>
      <c r="C24" s="6"/>
      <c r="D24" s="12"/>
      <c r="E24" s="3"/>
      <c r="F24" s="3"/>
      <c r="G24" s="23"/>
    </row>
    <row r="25" spans="1:7" ht="15.75" thickBot="1" x14ac:dyDescent="0.3">
      <c r="A25" s="8"/>
      <c r="B25" s="34"/>
      <c r="C25" s="35"/>
      <c r="D25" s="36"/>
      <c r="E25" s="37"/>
      <c r="F25" s="37"/>
      <c r="G25" s="38"/>
    </row>
  </sheetData>
  <mergeCells count="3">
    <mergeCell ref="A1:G1"/>
    <mergeCell ref="A2:G2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O31" sqref="O31"/>
    </sheetView>
  </sheetViews>
  <sheetFormatPr defaultRowHeight="15" x14ac:dyDescent="0.25"/>
  <cols>
    <col min="2" max="2" width="38.42578125" customWidth="1"/>
    <col min="3" max="3" width="7.5703125" style="11" customWidth="1"/>
    <col min="4" max="4" width="7.140625" style="15" customWidth="1"/>
    <col min="5" max="6" width="6.7109375" customWidth="1"/>
    <col min="7" max="7" width="37.140625" customWidth="1"/>
    <col min="8" max="8" width="16.5703125" customWidth="1"/>
  </cols>
  <sheetData>
    <row r="1" spans="1:7" ht="61.5" customHeight="1" thickBot="1" x14ac:dyDescent="0.3">
      <c r="A1" s="185" t="s">
        <v>211</v>
      </c>
      <c r="B1" s="185"/>
      <c r="C1" s="185"/>
      <c r="D1" s="185"/>
      <c r="E1" s="185"/>
      <c r="F1" s="185"/>
      <c r="G1" s="185"/>
    </row>
    <row r="2" spans="1:7" ht="15.75" thickBot="1" x14ac:dyDescent="0.3">
      <c r="A2" s="177" t="s">
        <v>19</v>
      </c>
      <c r="B2" s="178"/>
      <c r="C2" s="178"/>
      <c r="D2" s="178"/>
      <c r="E2" s="178"/>
      <c r="F2" s="178"/>
      <c r="G2" s="178"/>
    </row>
    <row r="3" spans="1:7" ht="26.25" thickBot="1" x14ac:dyDescent="0.3">
      <c r="A3" s="29" t="s">
        <v>110</v>
      </c>
      <c r="B3" s="30" t="s">
        <v>45</v>
      </c>
      <c r="C3" s="31" t="s">
        <v>15</v>
      </c>
      <c r="D3" s="32" t="s">
        <v>16</v>
      </c>
      <c r="E3" s="31" t="s">
        <v>17</v>
      </c>
      <c r="F3" s="31" t="s">
        <v>18</v>
      </c>
      <c r="G3" s="33" t="s">
        <v>153</v>
      </c>
    </row>
    <row r="4" spans="1:7" x14ac:dyDescent="0.25">
      <c r="A4" s="25" t="s">
        <v>191</v>
      </c>
      <c r="B4" s="24" t="s">
        <v>154</v>
      </c>
      <c r="C4" s="26">
        <v>3</v>
      </c>
      <c r="D4" s="27" t="s">
        <v>21</v>
      </c>
      <c r="E4" s="26">
        <v>3</v>
      </c>
      <c r="F4" s="26">
        <v>4</v>
      </c>
      <c r="G4" s="28" t="s">
        <v>218</v>
      </c>
    </row>
    <row r="5" spans="1:7" x14ac:dyDescent="0.25">
      <c r="A5" s="4" t="s">
        <v>192</v>
      </c>
      <c r="B5" s="1" t="s">
        <v>155</v>
      </c>
      <c r="C5" s="3">
        <v>3</v>
      </c>
      <c r="D5" s="12" t="s">
        <v>21</v>
      </c>
      <c r="E5" s="3">
        <v>3</v>
      </c>
      <c r="F5" s="3">
        <v>3</v>
      </c>
      <c r="G5" s="20" t="s">
        <v>226</v>
      </c>
    </row>
    <row r="6" spans="1:7" x14ac:dyDescent="0.25">
      <c r="A6" s="4" t="s">
        <v>193</v>
      </c>
      <c r="B6" s="122" t="s">
        <v>156</v>
      </c>
      <c r="C6" s="3">
        <v>4</v>
      </c>
      <c r="D6" s="12" t="s">
        <v>40</v>
      </c>
      <c r="E6" s="3">
        <v>4</v>
      </c>
      <c r="F6" s="3">
        <v>6</v>
      </c>
      <c r="G6" s="20" t="s">
        <v>230</v>
      </c>
    </row>
    <row r="7" spans="1:7" x14ac:dyDescent="0.25">
      <c r="A7" s="4" t="s">
        <v>194</v>
      </c>
      <c r="B7" s="1" t="s">
        <v>157</v>
      </c>
      <c r="C7" s="3">
        <v>3</v>
      </c>
      <c r="D7" s="12" t="s">
        <v>21</v>
      </c>
      <c r="E7" s="3">
        <v>3</v>
      </c>
      <c r="F7" s="3">
        <v>2</v>
      </c>
      <c r="G7" s="20" t="s">
        <v>229</v>
      </c>
    </row>
    <row r="8" spans="1:7" x14ac:dyDescent="0.25">
      <c r="A8" s="4" t="s">
        <v>195</v>
      </c>
      <c r="B8" s="1" t="s">
        <v>158</v>
      </c>
      <c r="C8" s="3">
        <v>2</v>
      </c>
      <c r="D8" s="12" t="s">
        <v>20</v>
      </c>
      <c r="E8" s="3">
        <v>2</v>
      </c>
      <c r="F8" s="3">
        <v>3</v>
      </c>
      <c r="G8" s="20" t="s">
        <v>225</v>
      </c>
    </row>
    <row r="9" spans="1:7" x14ac:dyDescent="0.25">
      <c r="A9" s="16" t="s">
        <v>196</v>
      </c>
      <c r="B9" s="1" t="s">
        <v>159</v>
      </c>
      <c r="C9" s="3">
        <v>3</v>
      </c>
      <c r="D9" s="12" t="s">
        <v>21</v>
      </c>
      <c r="E9" s="3">
        <v>3</v>
      </c>
      <c r="F9" s="3">
        <v>3</v>
      </c>
      <c r="G9" s="20" t="s">
        <v>228</v>
      </c>
    </row>
    <row r="10" spans="1:7" x14ac:dyDescent="0.25">
      <c r="A10" s="4" t="s">
        <v>197</v>
      </c>
      <c r="B10" s="1" t="s">
        <v>160</v>
      </c>
      <c r="C10" s="3">
        <v>2</v>
      </c>
      <c r="D10" s="12" t="s">
        <v>20</v>
      </c>
      <c r="E10" s="3">
        <v>2</v>
      </c>
      <c r="F10" s="3">
        <v>3</v>
      </c>
      <c r="G10" s="20" t="s">
        <v>227</v>
      </c>
    </row>
    <row r="11" spans="1:7" x14ac:dyDescent="0.25">
      <c r="A11" s="4"/>
      <c r="B11" s="1"/>
      <c r="C11" s="3"/>
      <c r="D11" s="12"/>
      <c r="E11" s="3"/>
      <c r="F11" s="3"/>
      <c r="G11" s="20"/>
    </row>
    <row r="12" spans="1:7" x14ac:dyDescent="0.25">
      <c r="A12" s="7"/>
      <c r="B12" s="5"/>
      <c r="C12" s="6"/>
      <c r="D12" s="13"/>
      <c r="E12" s="3"/>
      <c r="F12" s="3"/>
      <c r="G12" s="21"/>
    </row>
    <row r="13" spans="1:7" ht="15.75" thickBot="1" x14ac:dyDescent="0.3">
      <c r="A13" s="8"/>
      <c r="B13" s="9"/>
      <c r="C13" s="10"/>
      <c r="D13" s="14"/>
      <c r="E13" s="10"/>
      <c r="F13" s="10"/>
      <c r="G13" s="22"/>
    </row>
    <row r="14" spans="1:7" ht="15.75" thickBot="1" x14ac:dyDescent="0.3">
      <c r="A14" s="177" t="s">
        <v>41</v>
      </c>
      <c r="B14" s="178"/>
      <c r="C14" s="178"/>
      <c r="D14" s="178"/>
      <c r="E14" s="178"/>
      <c r="F14" s="178"/>
      <c r="G14" s="178"/>
    </row>
    <row r="15" spans="1:7" ht="26.25" thickBot="1" x14ac:dyDescent="0.3">
      <c r="A15" s="29" t="s">
        <v>110</v>
      </c>
      <c r="B15" s="30" t="s">
        <v>45</v>
      </c>
      <c r="C15" s="31" t="s">
        <v>15</v>
      </c>
      <c r="D15" s="32" t="s">
        <v>16</v>
      </c>
      <c r="E15" s="31" t="s">
        <v>17</v>
      </c>
      <c r="F15" s="31" t="s">
        <v>18</v>
      </c>
      <c r="G15" s="33" t="s">
        <v>153</v>
      </c>
    </row>
    <row r="16" spans="1:7" x14ac:dyDescent="0.25">
      <c r="A16" s="17" t="s">
        <v>198</v>
      </c>
      <c r="B16" s="19" t="s">
        <v>161</v>
      </c>
      <c r="C16" s="3">
        <v>3</v>
      </c>
      <c r="D16" s="12" t="s">
        <v>21</v>
      </c>
      <c r="E16" s="3">
        <v>3</v>
      </c>
      <c r="F16" s="3">
        <v>5</v>
      </c>
      <c r="G16" s="20" t="s">
        <v>229</v>
      </c>
    </row>
    <row r="17" spans="1:7" x14ac:dyDescent="0.25">
      <c r="A17" s="2" t="s">
        <v>199</v>
      </c>
      <c r="B17" s="19" t="s">
        <v>162</v>
      </c>
      <c r="C17" s="3">
        <v>3</v>
      </c>
      <c r="D17" s="12" t="s">
        <v>21</v>
      </c>
      <c r="E17" s="3">
        <v>3</v>
      </c>
      <c r="F17" s="3">
        <v>5</v>
      </c>
      <c r="G17" s="20" t="s">
        <v>228</v>
      </c>
    </row>
    <row r="18" spans="1:7" x14ac:dyDescent="0.25">
      <c r="A18" s="4" t="s">
        <v>200</v>
      </c>
      <c r="B18" s="19" t="s">
        <v>163</v>
      </c>
      <c r="C18" s="3">
        <v>4</v>
      </c>
      <c r="D18" s="12" t="s">
        <v>101</v>
      </c>
      <c r="E18" s="3">
        <v>3</v>
      </c>
      <c r="F18" s="3">
        <v>4</v>
      </c>
      <c r="G18" s="20" t="s">
        <v>229</v>
      </c>
    </row>
    <row r="19" spans="1:7" x14ac:dyDescent="0.25">
      <c r="A19" s="4" t="s">
        <v>201</v>
      </c>
      <c r="B19" s="19" t="s">
        <v>164</v>
      </c>
      <c r="C19" s="3">
        <v>4</v>
      </c>
      <c r="D19" s="12" t="s">
        <v>101</v>
      </c>
      <c r="E19" s="3">
        <v>3</v>
      </c>
      <c r="F19" s="3">
        <v>5</v>
      </c>
      <c r="G19" s="20" t="s">
        <v>228</v>
      </c>
    </row>
    <row r="20" spans="1:7" x14ac:dyDescent="0.25">
      <c r="A20" s="4" t="s">
        <v>202</v>
      </c>
      <c r="B20" s="19" t="s">
        <v>165</v>
      </c>
      <c r="C20" s="3">
        <v>4</v>
      </c>
      <c r="D20" s="12" t="s">
        <v>101</v>
      </c>
      <c r="E20" s="3">
        <v>3</v>
      </c>
      <c r="F20" s="3">
        <v>4</v>
      </c>
      <c r="G20" s="20" t="s">
        <v>230</v>
      </c>
    </row>
    <row r="21" spans="1:7" x14ac:dyDescent="0.25">
      <c r="A21" s="4" t="s">
        <v>203</v>
      </c>
      <c r="B21" s="19" t="s">
        <v>166</v>
      </c>
      <c r="C21" s="3">
        <v>3</v>
      </c>
      <c r="D21" s="12" t="s">
        <v>103</v>
      </c>
      <c r="E21" s="3">
        <v>3</v>
      </c>
      <c r="F21" s="3">
        <v>4</v>
      </c>
      <c r="G21" s="20" t="s">
        <v>229</v>
      </c>
    </row>
    <row r="22" spans="1:7" s="18" customFormat="1" x14ac:dyDescent="0.25">
      <c r="A22" s="4" t="s">
        <v>204</v>
      </c>
      <c r="B22" s="1" t="s">
        <v>39</v>
      </c>
      <c r="C22" s="3">
        <v>2</v>
      </c>
      <c r="D22" s="12" t="s">
        <v>20</v>
      </c>
      <c r="E22" s="3">
        <v>2</v>
      </c>
      <c r="F22" s="3">
        <v>3</v>
      </c>
      <c r="G22" s="20" t="s">
        <v>227</v>
      </c>
    </row>
    <row r="23" spans="1:7" x14ac:dyDescent="0.25">
      <c r="A23" s="4"/>
      <c r="B23" s="5"/>
      <c r="C23" s="6"/>
      <c r="D23" s="12"/>
      <c r="E23" s="3"/>
      <c r="F23" s="3"/>
      <c r="G23" s="23"/>
    </row>
    <row r="24" spans="1:7" ht="15.75" thickBot="1" x14ac:dyDescent="0.3">
      <c r="A24" s="8"/>
      <c r="B24" s="34"/>
      <c r="C24" s="35"/>
      <c r="D24" s="36"/>
      <c r="E24" s="37"/>
      <c r="F24" s="37"/>
      <c r="G24" s="38"/>
    </row>
    <row r="26" spans="1:7" x14ac:dyDescent="0.25">
      <c r="A26" s="183"/>
      <c r="B26" s="183"/>
      <c r="C26" s="183"/>
      <c r="D26" s="183"/>
      <c r="E26" s="183"/>
      <c r="F26" s="183"/>
      <c r="G26" s="183"/>
    </row>
  </sheetData>
  <mergeCells count="4">
    <mergeCell ref="A1:G1"/>
    <mergeCell ref="A26:G26"/>
    <mergeCell ref="A2:G2"/>
    <mergeCell ref="A14:G14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opLeftCell="A86" workbookViewId="0">
      <selection activeCell="O31" sqref="O31"/>
    </sheetView>
  </sheetViews>
  <sheetFormatPr defaultRowHeight="15" x14ac:dyDescent="0.25"/>
  <cols>
    <col min="2" max="2" width="38.42578125" customWidth="1"/>
    <col min="3" max="3" width="7.5703125" style="11" customWidth="1"/>
    <col min="4" max="4" width="7.140625" style="15" customWidth="1"/>
    <col min="5" max="6" width="6.7109375" customWidth="1"/>
    <col min="7" max="7" width="28.42578125" customWidth="1"/>
    <col min="8" max="8" width="26" customWidth="1"/>
    <col min="9" max="9" width="16.5703125" customWidth="1"/>
  </cols>
  <sheetData>
    <row r="1" spans="1:9" x14ac:dyDescent="0.25">
      <c r="A1" s="57" t="str">
        <f>ÇAĞRI!A3</f>
        <v>Ders Kodu</v>
      </c>
      <c r="B1" s="58" t="str">
        <f>ÇAĞRI!B3</f>
        <v>Ders Adı</v>
      </c>
      <c r="C1" s="58" t="str">
        <f>ÇAĞRI!C3</f>
        <v>D.Saati</v>
      </c>
      <c r="D1" s="58" t="str">
        <f>ÇAĞRI!D3</f>
        <v>T-P</v>
      </c>
      <c r="E1" s="58" t="str">
        <f>ÇAĞRI!E3</f>
        <v>Kredi</v>
      </c>
      <c r="F1" s="58" t="str">
        <f>ÇAĞRI!F3</f>
        <v>AKTS</v>
      </c>
      <c r="G1" s="58" t="str">
        <f>ÇAĞRI!G3</f>
        <v>Öğretim Elemanı</v>
      </c>
      <c r="H1" s="58" t="e">
        <f>ÇAĞRI!#REF!</f>
        <v>#REF!</v>
      </c>
      <c r="I1" s="187" t="s">
        <v>42</v>
      </c>
    </row>
    <row r="2" spans="1:9" x14ac:dyDescent="0.25">
      <c r="A2" s="59" t="str">
        <f>ÇAĞRI!A4</f>
        <v>ÇM102</v>
      </c>
      <c r="B2" s="1" t="str">
        <f>ÇAĞRI!B4</f>
        <v>Ticaret Hukuku</v>
      </c>
      <c r="C2" s="1">
        <f>ÇAĞRI!C4</f>
        <v>2</v>
      </c>
      <c r="D2" s="1" t="str">
        <f>ÇAĞRI!D4</f>
        <v>2-0</v>
      </c>
      <c r="E2" s="1">
        <f>ÇAĞRI!E4</f>
        <v>2</v>
      </c>
      <c r="F2" s="1">
        <f>ÇAĞRI!F4</f>
        <v>3</v>
      </c>
      <c r="G2" s="1" t="str">
        <f>ÇAĞRI!G4</f>
        <v>Öğr. Gör. Elif ATAMAN</v>
      </c>
      <c r="H2" s="1" t="e">
        <f>ÇAĞRI!#REF!</f>
        <v>#REF!</v>
      </c>
      <c r="I2" s="188"/>
    </row>
    <row r="3" spans="1:9" x14ac:dyDescent="0.25">
      <c r="A3" s="59" t="str">
        <f>ÇAĞRI!A5</f>
        <v>ÇM104</v>
      </c>
      <c r="B3" s="1" t="str">
        <f>ÇAĞRI!B5</f>
        <v>Ofis Programları II</v>
      </c>
      <c r="C3" s="1">
        <f>ÇAĞRI!C5</f>
        <v>3</v>
      </c>
      <c r="D3" s="1" t="str">
        <f>ÇAĞRI!D5</f>
        <v>2-1</v>
      </c>
      <c r="E3" s="1">
        <f>ÇAĞRI!E5</f>
        <v>3</v>
      </c>
      <c r="F3" s="1">
        <f>ÇAĞRI!F5</f>
        <v>3</v>
      </c>
      <c r="G3" s="1" t="str">
        <f>ÇAĞRI!G5</f>
        <v>Öğr. Gör. Tuğba Cansu TOPALLI</v>
      </c>
      <c r="H3" s="1" t="e">
        <f>ÇAĞRI!#REF!</f>
        <v>#REF!</v>
      </c>
      <c r="I3" s="188"/>
    </row>
    <row r="4" spans="1:9" x14ac:dyDescent="0.25">
      <c r="A4" s="59" t="str">
        <f>ÇAĞRI!A6</f>
        <v>ÇM106</v>
      </c>
      <c r="B4" s="1" t="str">
        <f>ÇAĞRI!B6</f>
        <v>Çağrı Merkezi Yönetimi II</v>
      </c>
      <c r="C4" s="1">
        <f>ÇAĞRI!C6</f>
        <v>3</v>
      </c>
      <c r="D4" s="1" t="str">
        <f>ÇAĞRI!D6</f>
        <v>2-1</v>
      </c>
      <c r="E4" s="1">
        <f>ÇAĞRI!E6</f>
        <v>3</v>
      </c>
      <c r="F4" s="1">
        <f>ÇAĞRI!F6</f>
        <v>4</v>
      </c>
      <c r="G4" s="1" t="str">
        <f>ÇAĞRI!G6</f>
        <v>Öğr. Gör. Dursun KIRMEMİŞ</v>
      </c>
      <c r="H4" s="1" t="e">
        <f>ÇAĞRI!#REF!</f>
        <v>#REF!</v>
      </c>
      <c r="I4" s="188"/>
    </row>
    <row r="5" spans="1:9" x14ac:dyDescent="0.25">
      <c r="A5" s="59" t="str">
        <f>ÇAĞRI!A7</f>
        <v>ÇM114</v>
      </c>
      <c r="B5" s="1" t="str">
        <f>ÇAĞRI!B7</f>
        <v>İş Sağlığı ve Güvenliği</v>
      </c>
      <c r="C5" s="1">
        <f>ÇAĞRI!C7</f>
        <v>2</v>
      </c>
      <c r="D5" s="1" t="str">
        <f>ÇAĞRI!D7</f>
        <v>2-0</v>
      </c>
      <c r="E5" s="1">
        <f>ÇAĞRI!E7</f>
        <v>2</v>
      </c>
      <c r="F5" s="1">
        <f>ÇAĞRI!F7</f>
        <v>4</v>
      </c>
      <c r="G5" s="1" t="str">
        <f>ÇAĞRI!G7</f>
        <v>Öğr. Gör. AslıTOSYALI KARADAĞ</v>
      </c>
      <c r="H5" s="1" t="e">
        <f>ÇAĞRI!#REF!</f>
        <v>#REF!</v>
      </c>
      <c r="I5" s="188"/>
    </row>
    <row r="6" spans="1:9" x14ac:dyDescent="0.25">
      <c r="A6" s="59" t="str">
        <f>ÇAĞRI!A8</f>
        <v>ÇM116</v>
      </c>
      <c r="B6" s="1" t="str">
        <f>ÇAĞRI!B8</f>
        <v>Çağrı Alma Tekniklerine Giriş</v>
      </c>
      <c r="C6" s="1">
        <f>ÇAĞRI!C8</f>
        <v>3</v>
      </c>
      <c r="D6" s="1" t="str">
        <f>ÇAĞRI!D8</f>
        <v>1-2</v>
      </c>
      <c r="E6" s="1">
        <f>ÇAĞRI!E8</f>
        <v>2</v>
      </c>
      <c r="F6" s="1">
        <f>ÇAĞRI!F8</f>
        <v>4</v>
      </c>
      <c r="G6" s="1" t="str">
        <f>ÇAĞRI!G8</f>
        <v>Öğr. Gör. Dursun KIRMEMİŞ</v>
      </c>
      <c r="H6" s="1" t="e">
        <f>ÇAĞRI!#REF!</f>
        <v>#REF!</v>
      </c>
      <c r="I6" s="188"/>
    </row>
    <row r="7" spans="1:9" x14ac:dyDescent="0.25">
      <c r="A7" s="59" t="str">
        <f>ÇAĞRI!A9</f>
        <v>ÇM108</v>
      </c>
      <c r="B7" s="1" t="str">
        <f>ÇAĞRI!B9</f>
        <v>Kişilerarası İletişim</v>
      </c>
      <c r="C7" s="1">
        <f>ÇAĞRI!C9</f>
        <v>2</v>
      </c>
      <c r="D7" s="1" t="str">
        <f>ÇAĞRI!D9</f>
        <v>2-0</v>
      </c>
      <c r="E7" s="1">
        <f>ÇAĞRI!E9</f>
        <v>2</v>
      </c>
      <c r="F7" s="1">
        <f>ÇAĞRI!F9</f>
        <v>3</v>
      </c>
      <c r="G7" s="1" t="str">
        <f>ÇAĞRI!G9</f>
        <v>Öğr. Gör. Mürsel KAN</v>
      </c>
      <c r="H7" s="1" t="e">
        <f>ÇAĞRI!#REF!</f>
        <v>#REF!</v>
      </c>
      <c r="I7" s="188"/>
    </row>
    <row r="8" spans="1:9" x14ac:dyDescent="0.25">
      <c r="A8" s="59" t="str">
        <f>ÇAĞRI!A10</f>
        <v>ÇM122</v>
      </c>
      <c r="B8" s="1" t="str">
        <f>ÇAĞRI!B10</f>
        <v>Temel ve Ticari Matematik</v>
      </c>
      <c r="C8" s="1">
        <f>ÇAĞRI!C10</f>
        <v>3</v>
      </c>
      <c r="D8" s="1" t="str">
        <f>ÇAĞRI!D10</f>
        <v>2-1</v>
      </c>
      <c r="E8" s="1">
        <f>ÇAĞRI!E10</f>
        <v>2</v>
      </c>
      <c r="F8" s="1">
        <f>ÇAĞRI!F10</f>
        <v>3</v>
      </c>
      <c r="G8" s="1" t="str">
        <f>ÇAĞRI!G10</f>
        <v>Dr.Öğr. Üyesi Evren ERGÜN</v>
      </c>
      <c r="H8" s="1" t="e">
        <f>ÇAĞRI!#REF!</f>
        <v>#REF!</v>
      </c>
      <c r="I8" s="188"/>
    </row>
    <row r="9" spans="1:9" x14ac:dyDescent="0.25">
      <c r="A9" s="59">
        <f>ÇAĞRI!A11</f>
        <v>0</v>
      </c>
      <c r="B9" s="1">
        <f>ÇAĞRI!B11</f>
        <v>0</v>
      </c>
      <c r="C9" s="1">
        <f>ÇAĞRI!C11</f>
        <v>0</v>
      </c>
      <c r="D9" s="1">
        <f>ÇAĞRI!D11</f>
        <v>0</v>
      </c>
      <c r="E9" s="1">
        <f>ÇAĞRI!E11</f>
        <v>0</v>
      </c>
      <c r="F9" s="1">
        <f>ÇAĞRI!F11</f>
        <v>0</v>
      </c>
      <c r="G9" s="1">
        <f>ÇAĞRI!G11</f>
        <v>0</v>
      </c>
      <c r="H9" s="1" t="e">
        <f>ÇAĞRI!#REF!</f>
        <v>#REF!</v>
      </c>
      <c r="I9" s="188"/>
    </row>
    <row r="10" spans="1:9" x14ac:dyDescent="0.25">
      <c r="A10" s="59">
        <f>ÇAĞRI!A12</f>
        <v>0</v>
      </c>
      <c r="B10" s="1">
        <f>ÇAĞRI!B12</f>
        <v>0</v>
      </c>
      <c r="C10" s="1">
        <f>ÇAĞRI!C12</f>
        <v>0</v>
      </c>
      <c r="D10" s="1">
        <f>ÇAĞRI!D12</f>
        <v>0</v>
      </c>
      <c r="E10" s="1">
        <f>ÇAĞRI!E12</f>
        <v>0</v>
      </c>
      <c r="F10" s="1">
        <f>ÇAĞRI!F12</f>
        <v>0</v>
      </c>
      <c r="G10" s="1">
        <f>ÇAĞRI!G12</f>
        <v>0</v>
      </c>
      <c r="H10" s="1" t="e">
        <f>ÇAĞRI!#REF!</f>
        <v>#REF!</v>
      </c>
      <c r="I10" s="188"/>
    </row>
    <row r="11" spans="1:9" s="18" customFormat="1" x14ac:dyDescent="0.25">
      <c r="A11" s="59" t="str">
        <f>ÇAĞRI!A15</f>
        <v>Ders Kodu</v>
      </c>
      <c r="B11" s="1" t="str">
        <f>ÇAĞRI!B15</f>
        <v>Ders Adı</v>
      </c>
      <c r="C11" s="1" t="str">
        <f>ÇAĞRI!C15</f>
        <v>D.Saati</v>
      </c>
      <c r="D11" s="1" t="str">
        <f>ÇAĞRI!D15</f>
        <v>T-P</v>
      </c>
      <c r="E11" s="1" t="str">
        <f>ÇAĞRI!E15</f>
        <v>Kredi</v>
      </c>
      <c r="F11" s="1" t="str">
        <f>ÇAĞRI!F15</f>
        <v>AKTS</v>
      </c>
      <c r="G11" s="1" t="str">
        <f>ÇAĞRI!G15</f>
        <v>Öğretim Elemanı</v>
      </c>
      <c r="H11" s="1" t="e">
        <f>ÇAĞRI!#REF!</f>
        <v>#REF!</v>
      </c>
      <c r="I11" s="188"/>
    </row>
    <row r="12" spans="1:9" x14ac:dyDescent="0.25">
      <c r="A12" s="59" t="str">
        <f>ÇAĞRI!A16</f>
        <v>ÇM202</v>
      </c>
      <c r="B12" s="1" t="str">
        <f>ÇAĞRI!B16</f>
        <v>Çağrı Merkezleri İçin Temel Satış Teknikleri</v>
      </c>
      <c r="C12" s="1">
        <f>ÇAĞRI!C16</f>
        <v>4</v>
      </c>
      <c r="D12" s="1" t="str">
        <f>ÇAĞRI!D16</f>
        <v>3-1</v>
      </c>
      <c r="E12" s="1">
        <f>ÇAĞRI!E16</f>
        <v>4</v>
      </c>
      <c r="F12" s="1">
        <f>ÇAĞRI!F16</f>
        <v>4</v>
      </c>
      <c r="G12" s="1" t="str">
        <f>ÇAĞRI!G16</f>
        <v>Öğr. Gör. Dr. Azize Zehra ÇELENLİ BAŞARAN</v>
      </c>
      <c r="H12" s="1" t="e">
        <f>ÇAĞRI!#REF!</f>
        <v>#REF!</v>
      </c>
      <c r="I12" s="188"/>
    </row>
    <row r="13" spans="1:9" x14ac:dyDescent="0.25">
      <c r="A13" s="59" t="str">
        <f>ÇAĞRI!A17</f>
        <v>ÇM206</v>
      </c>
      <c r="B13" s="1" t="str">
        <f>ÇAĞRI!B17</f>
        <v>İletişim ve İkna</v>
      </c>
      <c r="C13" s="1">
        <f>ÇAĞRI!C17</f>
        <v>2</v>
      </c>
      <c r="D13" s="1" t="str">
        <f>ÇAĞRI!D17</f>
        <v>2-0</v>
      </c>
      <c r="E13" s="1">
        <f>ÇAĞRI!E17</f>
        <v>2</v>
      </c>
      <c r="F13" s="1">
        <f>ÇAĞRI!F17</f>
        <v>4</v>
      </c>
      <c r="G13" s="1" t="str">
        <f>ÇAĞRI!G17</f>
        <v>Öğr. Gör. Mürsel KAN</v>
      </c>
      <c r="H13" s="1" t="e">
        <f>ÇAĞRI!#REF!</f>
        <v>#REF!</v>
      </c>
      <c r="I13" s="188"/>
    </row>
    <row r="14" spans="1:9" x14ac:dyDescent="0.25">
      <c r="A14" s="59" t="str">
        <f>ÇAĞRI!A18</f>
        <v>ÇM208</v>
      </c>
      <c r="B14" s="1" t="str">
        <f>ÇAĞRI!B18</f>
        <v>İş ve Sosyal Güvenlik Hukuku</v>
      </c>
      <c r="C14" s="1">
        <f>ÇAĞRI!C18</f>
        <v>2</v>
      </c>
      <c r="D14" s="1" t="str">
        <f>ÇAĞRI!D18</f>
        <v>2-0</v>
      </c>
      <c r="E14" s="1">
        <f>ÇAĞRI!E18</f>
        <v>2</v>
      </c>
      <c r="F14" s="1">
        <f>ÇAĞRI!F18</f>
        <v>3</v>
      </c>
      <c r="G14" s="1" t="str">
        <f>ÇAĞRI!G18</f>
        <v>Öğr. Gör. Muharrem Selçuk ÖZKAN</v>
      </c>
      <c r="H14" s="1" t="e">
        <f>ÇAĞRI!#REF!</f>
        <v>#REF!</v>
      </c>
      <c r="I14" s="188"/>
    </row>
    <row r="15" spans="1:9" x14ac:dyDescent="0.25">
      <c r="A15" s="59" t="str">
        <f>ÇAĞRI!A19</f>
        <v>ÇM210</v>
      </c>
      <c r="B15" s="1" t="str">
        <f>ÇAĞRI!B19</f>
        <v>Mesleki Yazışmalar ve Hızlı Yazım Teknikleri</v>
      </c>
      <c r="C15" s="1">
        <f>ÇAĞRI!C19</f>
        <v>3</v>
      </c>
      <c r="D15" s="1" t="str">
        <f>ÇAĞRI!D19</f>
        <v>2-1</v>
      </c>
      <c r="E15" s="1">
        <f>ÇAĞRI!E19</f>
        <v>3</v>
      </c>
      <c r="F15" s="1">
        <f>ÇAĞRI!F19</f>
        <v>3</v>
      </c>
      <c r="G15" s="1" t="str">
        <f>ÇAĞRI!G19</f>
        <v>Öğr. Gör. Dursun KIRMEMİŞ</v>
      </c>
      <c r="H15" s="1" t="e">
        <f>ÇAĞRI!#REF!</f>
        <v>#REF!</v>
      </c>
      <c r="I15" s="188"/>
    </row>
    <row r="16" spans="1:9" x14ac:dyDescent="0.25">
      <c r="A16" s="59" t="str">
        <f>ÇAĞRI!A20</f>
        <v>ÇM212</v>
      </c>
      <c r="B16" s="1" t="str">
        <f>ÇAĞRI!B20</f>
        <v>Çatışma ve Stres Yönetimi</v>
      </c>
      <c r="C16" s="1">
        <f>ÇAĞRI!C20</f>
        <v>2</v>
      </c>
      <c r="D16" s="1" t="str">
        <f>ÇAĞRI!D20</f>
        <v>2-0</v>
      </c>
      <c r="E16" s="1">
        <f>ÇAĞRI!E20</f>
        <v>2</v>
      </c>
      <c r="F16" s="1">
        <f>ÇAĞRI!F20</f>
        <v>3</v>
      </c>
      <c r="G16" s="1" t="str">
        <f>ÇAĞRI!G20</f>
        <v>Öğr. Gör. Seval ŞENGEZER</v>
      </c>
      <c r="H16" s="1" t="e">
        <f>ÇAĞRI!#REF!</f>
        <v>#REF!</v>
      </c>
      <c r="I16" s="188"/>
    </row>
    <row r="17" spans="1:9" x14ac:dyDescent="0.25">
      <c r="A17" s="59" t="str">
        <f>ÇAĞRI!A21</f>
        <v>ÇM224</v>
      </c>
      <c r="B17" s="1" t="str">
        <f>ÇAĞRI!B21</f>
        <v>Meslek Hukuku ve Etiği</v>
      </c>
      <c r="C17" s="1">
        <f>ÇAĞRI!C21</f>
        <v>2</v>
      </c>
      <c r="D17" s="1" t="str">
        <f>ÇAĞRI!D21</f>
        <v>2-0</v>
      </c>
      <c r="E17" s="1">
        <f>ÇAĞRI!E21</f>
        <v>2</v>
      </c>
      <c r="F17" s="1">
        <f>ÇAĞRI!F21</f>
        <v>3</v>
      </c>
      <c r="G17" s="1" t="str">
        <f>ÇAĞRI!G21</f>
        <v>Öğr. Gör. Seval ŞENGEZER</v>
      </c>
      <c r="H17" s="1" t="e">
        <f>ÇAĞRI!#REF!</f>
        <v>#REF!</v>
      </c>
      <c r="I17" s="188"/>
    </row>
    <row r="18" spans="1:9" x14ac:dyDescent="0.25">
      <c r="A18" s="59" t="str">
        <f>ÇAĞRI!A22</f>
        <v>ÇM216</v>
      </c>
      <c r="B18" s="1" t="str">
        <f>ÇAĞRI!B22</f>
        <v>Finansal Hizmet Pazarlaması</v>
      </c>
      <c r="C18" s="1">
        <f>ÇAĞRI!C22</f>
        <v>2</v>
      </c>
      <c r="D18" s="1" t="str">
        <f>ÇAĞRI!D22</f>
        <v>2-0</v>
      </c>
      <c r="E18" s="1">
        <f>ÇAĞRI!E22</f>
        <v>2</v>
      </c>
      <c r="F18" s="1">
        <f>ÇAĞRI!F22</f>
        <v>3</v>
      </c>
      <c r="G18" s="1" t="str">
        <f>ÇAĞRI!G22</f>
        <v>Öğr. Gör. Ömer YILMAZ</v>
      </c>
      <c r="H18" s="1" t="e">
        <f>ÇAĞRI!#REF!</f>
        <v>#REF!</v>
      </c>
      <c r="I18" s="188"/>
    </row>
    <row r="19" spans="1:9" x14ac:dyDescent="0.25">
      <c r="A19" s="59" t="str">
        <f>ÇAĞRI!A23</f>
        <v>ÇM236</v>
      </c>
      <c r="B19" s="1" t="str">
        <f>ÇAĞRI!B23</f>
        <v>Toplantı Zaman Yönetimi</v>
      </c>
      <c r="C19" s="1">
        <f>ÇAĞRI!C23</f>
        <v>2</v>
      </c>
      <c r="D19" s="1" t="str">
        <f>ÇAĞRI!D23</f>
        <v>2-0</v>
      </c>
      <c r="E19" s="1">
        <f>ÇAĞRI!E23</f>
        <v>2</v>
      </c>
      <c r="F19" s="1">
        <f>ÇAĞRI!F23</f>
        <v>3</v>
      </c>
      <c r="G19" s="1" t="str">
        <f>ÇAĞRI!G23</f>
        <v>Öğr. Gör. Dursun KIRMEMİŞ</v>
      </c>
      <c r="H19" s="1" t="e">
        <f>ÇAĞRI!#REF!</f>
        <v>#REF!</v>
      </c>
      <c r="I19" s="188"/>
    </row>
    <row r="20" spans="1:9" ht="15.75" thickBot="1" x14ac:dyDescent="0.3">
      <c r="A20" s="60" t="str">
        <f>ÇAĞRI!A24</f>
        <v>ÇM242</v>
      </c>
      <c r="B20" s="61" t="str">
        <f>ÇAĞRI!B24</f>
        <v>Girişimcilik ve Yenilikçilik</v>
      </c>
      <c r="C20" s="61">
        <f>ÇAĞRI!C24</f>
        <v>2</v>
      </c>
      <c r="D20" s="61" t="str">
        <f>ÇAĞRI!D24</f>
        <v>2-0</v>
      </c>
      <c r="E20" s="61">
        <f>ÇAĞRI!E24</f>
        <v>2</v>
      </c>
      <c r="F20" s="61">
        <f>ÇAĞRI!F24</f>
        <v>3</v>
      </c>
      <c r="G20" s="61" t="str">
        <f>ÇAĞRI!G24</f>
        <v>Öğr. Gör. Mürsel KAN</v>
      </c>
      <c r="H20" s="61" t="e">
        <f>ÇAĞRI!#REF!</f>
        <v>#REF!</v>
      </c>
      <c r="I20" s="189"/>
    </row>
    <row r="21" spans="1:9" x14ac:dyDescent="0.25">
      <c r="A21" s="64" t="str">
        <f>'BANKA '!A4</f>
        <v>BAN102</v>
      </c>
      <c r="B21" s="24" t="str">
        <f>'BANKA '!B4</f>
        <v>Genel Muhasebe II</v>
      </c>
      <c r="C21" s="24">
        <f>'BANKA '!C4</f>
        <v>4</v>
      </c>
      <c r="D21" s="24" t="str">
        <f>'BANKA '!D4</f>
        <v>2-2</v>
      </c>
      <c r="E21" s="24">
        <f>'BANKA '!E4</f>
        <v>3</v>
      </c>
      <c r="F21" s="24">
        <f>'BANKA '!F4</f>
        <v>3</v>
      </c>
      <c r="G21" s="24" t="str">
        <f>'BANKA '!G4</f>
        <v>Öğr. Gör. Turgay YAVUZARSLAN</v>
      </c>
      <c r="H21" s="24" t="str">
        <f>'BANKA '!H4</f>
        <v>Öğr. Gör. Turgay YAVUZARSLAN</v>
      </c>
      <c r="I21" s="191" t="s">
        <v>53</v>
      </c>
    </row>
    <row r="22" spans="1:9" x14ac:dyDescent="0.25">
      <c r="A22" s="59" t="str">
        <f>'BANKA '!A5</f>
        <v>BAN108</v>
      </c>
      <c r="B22" s="1" t="str">
        <f>'BANKA '!B5</f>
        <v>İş ve Sosyal Güvenlik Hukuku</v>
      </c>
      <c r="C22" s="1">
        <f>'BANKA '!C5</f>
        <v>2</v>
      </c>
      <c r="D22" s="1" t="str">
        <f>'BANKA '!D5</f>
        <v>1-1</v>
      </c>
      <c r="E22" s="1">
        <f>'BANKA '!E5</f>
        <v>2</v>
      </c>
      <c r="F22" s="1">
        <f>'BANKA '!F5</f>
        <v>2</v>
      </c>
      <c r="G22" s="1" t="str">
        <f>'BANKA '!G5</f>
        <v>Öğr. Gör. Muharrem Selçuk ÖZKAN</v>
      </c>
      <c r="H22" s="1" t="str">
        <f>'BANKA '!H5</f>
        <v>Öğr. Gör. Muharrem Selçuk ÖZKAN</v>
      </c>
      <c r="I22" s="188"/>
    </row>
    <row r="23" spans="1:9" x14ac:dyDescent="0.25">
      <c r="A23" s="59" t="str">
        <f>'BANKA '!A6</f>
        <v>BAN110</v>
      </c>
      <c r="B23" s="1" t="str">
        <f>'BANKA '!B6</f>
        <v>İstatistik</v>
      </c>
      <c r="C23" s="1">
        <f>'BANKA '!C6</f>
        <v>2</v>
      </c>
      <c r="D23" s="1" t="str">
        <f>'BANKA '!D6</f>
        <v>2-0</v>
      </c>
      <c r="E23" s="1">
        <f>'BANKA '!E6</f>
        <v>2</v>
      </c>
      <c r="F23" s="1">
        <f>'BANKA '!F6</f>
        <v>4</v>
      </c>
      <c r="G23" s="1" t="str">
        <f>'BANKA '!G6</f>
        <v>Öğr. Gör. Dr. Azize Zehra ÇELENLİ BAŞARAN</v>
      </c>
      <c r="H23" s="1" t="str">
        <f>'BANKA '!H6</f>
        <v>Öğr. Gör. Dr. Azize Zehra ÇELENLİ BAŞARAN</v>
      </c>
      <c r="I23" s="188"/>
    </row>
    <row r="24" spans="1:9" x14ac:dyDescent="0.25">
      <c r="A24" s="59" t="str">
        <f>'BANKA '!A7</f>
        <v>BAN114</v>
      </c>
      <c r="B24" s="1" t="str">
        <f>'BANKA '!B7</f>
        <v>İletişim ve İkna</v>
      </c>
      <c r="C24" s="1">
        <f>'BANKA '!C7</f>
        <v>2</v>
      </c>
      <c r="D24" s="1" t="str">
        <f>'BANKA '!D7</f>
        <v>2-0</v>
      </c>
      <c r="E24" s="1">
        <f>'BANKA '!E7</f>
        <v>2</v>
      </c>
      <c r="F24" s="1">
        <f>'BANKA '!F7</f>
        <v>4</v>
      </c>
      <c r="G24" s="1" t="str">
        <f>'BANKA '!G7</f>
        <v>Öğr. Gör. Mürsel KAN</v>
      </c>
      <c r="H24" s="1" t="str">
        <f>'BANKA '!H7</f>
        <v>Öğr. Gör. Mürsel KAN</v>
      </c>
      <c r="I24" s="188"/>
    </row>
    <row r="25" spans="1:9" x14ac:dyDescent="0.25">
      <c r="A25" s="59" t="str">
        <f>'BANKA '!A8</f>
        <v>BAN124</v>
      </c>
      <c r="B25" s="1" t="str">
        <f>'BANKA '!B8</f>
        <v>Ticaret ve Borçlar Hukuku</v>
      </c>
      <c r="C25" s="1">
        <f>'BANKA '!C8</f>
        <v>3</v>
      </c>
      <c r="D25" s="1" t="str">
        <f>'BANKA '!D8</f>
        <v>3-0</v>
      </c>
      <c r="E25" s="1">
        <f>'BANKA '!E8</f>
        <v>3</v>
      </c>
      <c r="F25" s="1">
        <f>'BANKA '!F8</f>
        <v>3</v>
      </c>
      <c r="G25" s="1" t="str">
        <f>'BANKA '!G8</f>
        <v>Öğr. Gör. Elif ATAMAN</v>
      </c>
      <c r="H25" s="1" t="str">
        <f>'BANKA '!H8</f>
        <v>Öğr. Gör. Elif ATAMAN</v>
      </c>
      <c r="I25" s="188"/>
    </row>
    <row r="26" spans="1:9" x14ac:dyDescent="0.25">
      <c r="A26" s="59" t="str">
        <f>'BANKA '!A9</f>
        <v>BAN126</v>
      </c>
      <c r="B26" s="1" t="str">
        <f>'BANKA '!B9</f>
        <v>Sigortacılık Branşları ve Teknikleri</v>
      </c>
      <c r="C26" s="1">
        <f>'BANKA '!C9</f>
        <v>2</v>
      </c>
      <c r="D26" s="1" t="str">
        <f>'BANKA '!D9</f>
        <v>2-1</v>
      </c>
      <c r="E26" s="1">
        <f>'BANKA '!E9</f>
        <v>3</v>
      </c>
      <c r="F26" s="1">
        <f>'BANKA '!F9</f>
        <v>4</v>
      </c>
      <c r="G26" s="1" t="str">
        <f>'BANKA '!G9</f>
        <v>Öğr. Gör. Elif ATAMAN</v>
      </c>
      <c r="H26" s="1" t="str">
        <f>'BANKA '!H9</f>
        <v>Öğr. Gör. Elif ATAMAN</v>
      </c>
      <c r="I26" s="188"/>
    </row>
    <row r="27" spans="1:9" x14ac:dyDescent="0.25">
      <c r="A27" s="59" t="str">
        <f>'BANKA '!A10</f>
        <v>BAN128</v>
      </c>
      <c r="B27" s="1" t="str">
        <f>'BANKA '!B10</f>
        <v>Finansal Yönetim</v>
      </c>
      <c r="C27" s="1">
        <f>'BANKA '!C10</f>
        <v>3</v>
      </c>
      <c r="D27" s="1" t="str">
        <f>'BANKA '!D10</f>
        <v>2-1</v>
      </c>
      <c r="E27" s="1">
        <f>'BANKA '!E10</f>
        <v>3</v>
      </c>
      <c r="F27" s="1">
        <f>'BANKA '!F10</f>
        <v>3</v>
      </c>
      <c r="G27" s="1" t="str">
        <f>'BANKA '!G10</f>
        <v>Öğr. Gör. Tunahan BİLGİN</v>
      </c>
      <c r="H27" s="1" t="str">
        <f>'BANKA '!H10</f>
        <v>Öğr. Gör. Tunahan BİLGİN</v>
      </c>
      <c r="I27" s="188"/>
    </row>
    <row r="28" spans="1:9" x14ac:dyDescent="0.25">
      <c r="A28" s="59" t="str">
        <f>'BANKA '!A11</f>
        <v>BAN130</v>
      </c>
      <c r="B28" s="1" t="str">
        <f>'BANKA '!B11</f>
        <v>Finansal Piyasalar ve Yat.Araçları</v>
      </c>
      <c r="C28" s="1">
        <f>'BANKA '!C11</f>
        <v>3</v>
      </c>
      <c r="D28" s="1" t="str">
        <f>'BANKA '!D11</f>
        <v>3-0</v>
      </c>
      <c r="E28" s="1">
        <f>'BANKA '!E11</f>
        <v>3</v>
      </c>
      <c r="F28" s="1">
        <f>'BANKA '!F11</f>
        <v>3</v>
      </c>
      <c r="G28" s="1" t="str">
        <f>'BANKA '!G11</f>
        <v>Öğr. Gör. Abdulkadir ERYILMAZ</v>
      </c>
      <c r="H28" s="1" t="str">
        <f>'BANKA '!H11</f>
        <v>Öğr. Gör. Abdulkadir ERYILMAZ</v>
      </c>
      <c r="I28" s="188"/>
    </row>
    <row r="29" spans="1:9" x14ac:dyDescent="0.25">
      <c r="A29" s="59" t="str">
        <f>'BANKA '!A12</f>
        <v>BAN132</v>
      </c>
      <c r="B29" s="1" t="str">
        <f>'BANKA '!B12</f>
        <v>Ticari Matematik</v>
      </c>
      <c r="C29" s="1">
        <f>'BANKA '!C12</f>
        <v>2</v>
      </c>
      <c r="D29" s="1" t="str">
        <f>'BANKA '!D12</f>
        <v>2-0</v>
      </c>
      <c r="E29" s="1">
        <f>'BANKA '!E12</f>
        <v>2</v>
      </c>
      <c r="F29" s="1">
        <f>'BANKA '!F12</f>
        <v>4</v>
      </c>
      <c r="G29" s="1" t="str">
        <f>'BANKA '!G12</f>
        <v>Dr.Öğr. Üyesi Evren ERGÜN</v>
      </c>
      <c r="H29" s="1" t="str">
        <f>'BANKA '!H12</f>
        <v>Dr.Öğr. Üyesi Evren ERGÜN</v>
      </c>
      <c r="I29" s="188"/>
    </row>
    <row r="30" spans="1:9" x14ac:dyDescent="0.25">
      <c r="A30" s="59">
        <f>'BANKA '!A13</f>
        <v>0</v>
      </c>
      <c r="B30" s="1">
        <f>'BANKA '!B13</f>
        <v>0</v>
      </c>
      <c r="C30" s="1">
        <f>'BANKA '!C13</f>
        <v>0</v>
      </c>
      <c r="D30" s="1">
        <f>'BANKA '!D13</f>
        <v>0</v>
      </c>
      <c r="E30" s="1">
        <f>'BANKA '!E13</f>
        <v>0</v>
      </c>
      <c r="F30" s="1">
        <f>'BANKA '!F13</f>
        <v>0</v>
      </c>
      <c r="G30" s="1">
        <f>'BANKA '!G13</f>
        <v>0</v>
      </c>
      <c r="H30" s="1">
        <f>'BANKA '!H13</f>
        <v>0</v>
      </c>
      <c r="I30" s="188"/>
    </row>
    <row r="31" spans="1:9" x14ac:dyDescent="0.25">
      <c r="A31" s="59" t="str">
        <f>'BANKA '!A16</f>
        <v>BAN234</v>
      </c>
      <c r="B31" s="1" t="str">
        <f>'BANKA '!B16</f>
        <v>Uluslararası Bankacılık</v>
      </c>
      <c r="C31" s="1">
        <f>'BANKA '!C16</f>
        <v>3</v>
      </c>
      <c r="D31" s="1" t="str">
        <f>'BANKA '!D16</f>
        <v>3-0</v>
      </c>
      <c r="E31" s="1">
        <f>'BANKA '!E16</f>
        <v>3</v>
      </c>
      <c r="F31" s="1">
        <f>'BANKA '!F16</f>
        <v>4</v>
      </c>
      <c r="G31" s="1" t="str">
        <f>'BANKA '!G16</f>
        <v>Öğr. Gör. Tunahan BİLGİN</v>
      </c>
      <c r="H31" s="1" t="str">
        <f>'BANKA '!H16</f>
        <v>Öğr. Gör. Tunahan BİLGİN</v>
      </c>
      <c r="I31" s="188"/>
    </row>
    <row r="32" spans="1:9" x14ac:dyDescent="0.25">
      <c r="A32" s="59" t="str">
        <f>'BANKA '!A17</f>
        <v>BAN240</v>
      </c>
      <c r="B32" s="1" t="str">
        <f>'BANKA '!B17</f>
        <v>Banka ve Sigorta İşl. Muhasebesi</v>
      </c>
      <c r="C32" s="1">
        <f>'BANKA '!C17</f>
        <v>3</v>
      </c>
      <c r="D32" s="1" t="str">
        <f>'BANKA '!D17</f>
        <v>2-1</v>
      </c>
      <c r="E32" s="1">
        <f>'BANKA '!E17</f>
        <v>3</v>
      </c>
      <c r="F32" s="1">
        <f>'BANKA '!F17</f>
        <v>4</v>
      </c>
      <c r="G32" s="1" t="str">
        <f>'BANKA '!G17</f>
        <v>Öğr. Gör. Abdulkadir ERYILMAZ</v>
      </c>
      <c r="H32" s="1" t="str">
        <f>'BANKA '!H17</f>
        <v>Öğr. Gör. Abdulkadir ERYILMAZ</v>
      </c>
      <c r="I32" s="188"/>
    </row>
    <row r="33" spans="1:9" x14ac:dyDescent="0.25">
      <c r="A33" s="59" t="str">
        <f>'BANKA '!A18</f>
        <v>BAN244</v>
      </c>
      <c r="B33" s="1" t="str">
        <f>'BANKA '!B18</f>
        <v>Poliçe Üretim ve Sunum Teknikleri</v>
      </c>
      <c r="C33" s="1">
        <f>'BANKA '!C18</f>
        <v>3</v>
      </c>
      <c r="D33" s="1" t="str">
        <f>'BANKA '!D18</f>
        <v>2-1</v>
      </c>
      <c r="E33" s="1">
        <f>'BANKA '!E18</f>
        <v>3</v>
      </c>
      <c r="F33" s="1">
        <f>'BANKA '!F18</f>
        <v>4</v>
      </c>
      <c r="G33" s="1" t="str">
        <f>'BANKA '!G18</f>
        <v>Öğr. Gör. Mustafa SOLMAZ</v>
      </c>
      <c r="H33" s="1" t="str">
        <f>'BANKA '!H18</f>
        <v>Öğr. Gör. Mustafa SOLMAZ</v>
      </c>
      <c r="I33" s="188"/>
    </row>
    <row r="34" spans="1:9" x14ac:dyDescent="0.25">
      <c r="A34" s="59" t="str">
        <f>'BANKA '!A19</f>
        <v>BAN246</v>
      </c>
      <c r="B34" s="1" t="str">
        <f>'BANKA '!B19</f>
        <v>Temel Eksperlik Bilgileri</v>
      </c>
      <c r="C34" s="1">
        <f>'BANKA '!C19</f>
        <v>2</v>
      </c>
      <c r="D34" s="1" t="str">
        <f>'BANKA '!D19</f>
        <v>2-0</v>
      </c>
      <c r="E34" s="1">
        <f>'BANKA '!E19</f>
        <v>2</v>
      </c>
      <c r="F34" s="1">
        <f>'BANKA '!F19</f>
        <v>4</v>
      </c>
      <c r="G34" s="1" t="str">
        <f>'BANKA '!G19</f>
        <v>Öğr. Gör. Abdulkadir ERYILMAZ</v>
      </c>
      <c r="H34" s="1" t="str">
        <f>'BANKA '!H19</f>
        <v>Öğr. Gör. Abdulkadir ERYILMAZ</v>
      </c>
      <c r="I34" s="188"/>
    </row>
    <row r="35" spans="1:9" x14ac:dyDescent="0.25">
      <c r="A35" s="59" t="str">
        <f>'BANKA '!A20</f>
        <v>BAN252</v>
      </c>
      <c r="B35" s="1" t="str">
        <f>'BANKA '!B20</f>
        <v>Acente Yönetimi</v>
      </c>
      <c r="C35" s="1">
        <f>'BANKA '!C20</f>
        <v>2</v>
      </c>
      <c r="D35" s="1" t="str">
        <f>'BANKA '!D20</f>
        <v>2-0</v>
      </c>
      <c r="E35" s="1">
        <f>'BANKA '!E20</f>
        <v>2</v>
      </c>
      <c r="F35" s="1">
        <f>'BANKA '!F20</f>
        <v>4</v>
      </c>
      <c r="G35" s="1" t="str">
        <f>'BANKA '!G20</f>
        <v>Öğr. Gör. Mustafa SOLMAZ</v>
      </c>
      <c r="H35" s="1" t="str">
        <f>'BANKA '!H20</f>
        <v>Öğr. Gör. Mustafa SOLMAZ</v>
      </c>
      <c r="I35" s="188"/>
    </row>
    <row r="36" spans="1:9" x14ac:dyDescent="0.25">
      <c r="A36" s="59" t="str">
        <f>'BANKA '!A21</f>
        <v>BAN254</v>
      </c>
      <c r="B36" s="1" t="str">
        <f>'BANKA '!B21</f>
        <v>Mesleki Yazışmalar ve Hızlı Yaz.Tek.</v>
      </c>
      <c r="C36" s="1">
        <f>'BANKA '!C21</f>
        <v>3</v>
      </c>
      <c r="D36" s="1" t="str">
        <f>'BANKA '!D21</f>
        <v>1-2</v>
      </c>
      <c r="E36" s="1">
        <f>'BANKA '!E21</f>
        <v>2</v>
      </c>
      <c r="F36" s="1">
        <f>'BANKA '!F21</f>
        <v>4</v>
      </c>
      <c r="G36" s="1" t="str">
        <f>'BANKA '!G21</f>
        <v>Öğr. Gör. Serkan VARAN</v>
      </c>
      <c r="H36" s="1" t="str">
        <f>'BANKA '!H21</f>
        <v>Öğr. Gör. Serkan VARAN</v>
      </c>
      <c r="I36" s="188"/>
    </row>
    <row r="37" spans="1:9" x14ac:dyDescent="0.25">
      <c r="A37" s="59">
        <f>'BANKA '!A22</f>
        <v>0</v>
      </c>
      <c r="B37" s="1">
        <f>'BANKA '!B22</f>
        <v>0</v>
      </c>
      <c r="C37" s="1">
        <f>'BANKA '!C22</f>
        <v>0</v>
      </c>
      <c r="D37" s="1">
        <f>'BANKA '!D22</f>
        <v>0</v>
      </c>
      <c r="E37" s="1">
        <f>'BANKA '!E22</f>
        <v>0</v>
      </c>
      <c r="F37" s="1">
        <f>'BANKA '!F22</f>
        <v>0</v>
      </c>
      <c r="G37" s="1">
        <f>'BANKA '!G22</f>
        <v>0</v>
      </c>
      <c r="H37" s="1">
        <f>'BANKA '!H22</f>
        <v>0</v>
      </c>
      <c r="I37" s="188"/>
    </row>
    <row r="38" spans="1:9" x14ac:dyDescent="0.25">
      <c r="A38" s="59">
        <f>'BANKA '!A23</f>
        <v>0</v>
      </c>
      <c r="B38" s="1">
        <f>'BANKA '!B23</f>
        <v>0</v>
      </c>
      <c r="C38" s="1">
        <f>'BANKA '!C23</f>
        <v>0</v>
      </c>
      <c r="D38" s="1">
        <f>'BANKA '!D23</f>
        <v>0</v>
      </c>
      <c r="E38" s="1">
        <f>'BANKA '!E23</f>
        <v>0</v>
      </c>
      <c r="F38" s="1">
        <f>'BANKA '!F23</f>
        <v>0</v>
      </c>
      <c r="G38" s="1">
        <f>'BANKA '!G23</f>
        <v>0</v>
      </c>
      <c r="H38" s="1">
        <f>'BANKA '!H23</f>
        <v>0</v>
      </c>
      <c r="I38" s="188"/>
    </row>
    <row r="39" spans="1:9" x14ac:dyDescent="0.25">
      <c r="A39" s="59">
        <f>'BANKA '!A24</f>
        <v>0</v>
      </c>
      <c r="B39" s="1">
        <f>'BANKA '!B24</f>
        <v>0</v>
      </c>
      <c r="C39" s="1">
        <f>'BANKA '!C24</f>
        <v>0</v>
      </c>
      <c r="D39" s="1">
        <f>'BANKA '!D24</f>
        <v>0</v>
      </c>
      <c r="E39" s="1">
        <f>'BANKA '!E24</f>
        <v>0</v>
      </c>
      <c r="F39" s="1">
        <f>'BANKA '!F24</f>
        <v>0</v>
      </c>
      <c r="G39" s="1">
        <f>'BANKA '!G24</f>
        <v>0</v>
      </c>
      <c r="H39" s="1">
        <f>'BANKA '!H24</f>
        <v>0</v>
      </c>
      <c r="I39" s="188"/>
    </row>
    <row r="40" spans="1:9" x14ac:dyDescent="0.25">
      <c r="A40" s="59">
        <f>'BANKA '!A25</f>
        <v>0</v>
      </c>
      <c r="B40" s="1">
        <f>'BANKA '!B25</f>
        <v>0</v>
      </c>
      <c r="C40" s="1">
        <f>'BANKA '!C25</f>
        <v>0</v>
      </c>
      <c r="D40" s="1">
        <f>'BANKA '!D25</f>
        <v>0</v>
      </c>
      <c r="E40" s="1">
        <f>'BANKA '!E25</f>
        <v>0</v>
      </c>
      <c r="F40" s="1">
        <f>'BANKA '!F25</f>
        <v>0</v>
      </c>
      <c r="G40" s="1">
        <f>'BANKA '!G25</f>
        <v>0</v>
      </c>
      <c r="H40" s="1">
        <f>'BANKA '!H25</f>
        <v>0</v>
      </c>
      <c r="I40" s="188"/>
    </row>
    <row r="41" spans="1:9" ht="15.75" thickBot="1" x14ac:dyDescent="0.3">
      <c r="A41" s="62">
        <f>'BANKA '!A26</f>
        <v>0</v>
      </c>
      <c r="B41" s="63">
        <f>'BANKA '!B26</f>
        <v>0</v>
      </c>
      <c r="C41" s="63">
        <f>'BANKA '!C26</f>
        <v>0</v>
      </c>
      <c r="D41" s="63">
        <f>'BANKA '!D26</f>
        <v>0</v>
      </c>
      <c r="E41" s="63">
        <f>'BANKA '!E26</f>
        <v>0</v>
      </c>
      <c r="F41" s="63">
        <f>'BANKA '!F26</f>
        <v>0</v>
      </c>
      <c r="G41" s="63">
        <f>'BANKA '!G26</f>
        <v>0</v>
      </c>
      <c r="H41" s="63">
        <f>'BANKA '!H26</f>
        <v>0</v>
      </c>
      <c r="I41" s="190"/>
    </row>
    <row r="42" spans="1:9" x14ac:dyDescent="0.25">
      <c r="A42" s="57" t="str">
        <f>SOSGÜV!A4</f>
        <v>SGP102</v>
      </c>
      <c r="B42" s="58" t="str">
        <f>SOSGÜV!B4</f>
        <v>Sosyal Güvenliğe Giriş</v>
      </c>
      <c r="C42" s="58">
        <f>SOSGÜV!C4</f>
        <v>2</v>
      </c>
      <c r="D42" s="58" t="str">
        <f>SOSGÜV!D4</f>
        <v>2-0</v>
      </c>
      <c r="E42" s="58">
        <f>SOSGÜV!E4</f>
        <v>2</v>
      </c>
      <c r="F42" s="58">
        <f>SOSGÜV!F4</f>
        <v>2</v>
      </c>
      <c r="G42" s="58" t="str">
        <f>SOSGÜV!G4</f>
        <v>Öğr. Gör. Ömer YILMAZ</v>
      </c>
      <c r="H42" s="58" t="str">
        <f>SOSGÜV!H4</f>
        <v>Öğr. Gör. Ömer YILMAZ</v>
      </c>
      <c r="I42" s="187" t="s">
        <v>54</v>
      </c>
    </row>
    <row r="43" spans="1:9" x14ac:dyDescent="0.25">
      <c r="A43" s="59" t="str">
        <f>SOSGÜV!A5</f>
        <v>SGP104</v>
      </c>
      <c r="B43" s="1" t="str">
        <f>SOSGÜV!B5</f>
        <v>Genel Muhasebe II</v>
      </c>
      <c r="C43" s="1">
        <f>SOSGÜV!C5</f>
        <v>4</v>
      </c>
      <c r="D43" s="1" t="str">
        <f>SOSGÜV!D5</f>
        <v>3-1</v>
      </c>
      <c r="E43" s="1">
        <f>SOSGÜV!E5</f>
        <v>4</v>
      </c>
      <c r="F43" s="1">
        <f>SOSGÜV!F5</f>
        <v>4</v>
      </c>
      <c r="G43" s="1" t="str">
        <f>SOSGÜV!G5</f>
        <v>Öğr. Gör. Turgay YAVUZARSLAN</v>
      </c>
      <c r="H43" s="1" t="str">
        <f>SOSGÜV!H5</f>
        <v>Öğr. Gör. Turgay YAVUZARSLAN</v>
      </c>
      <c r="I43" s="188"/>
    </row>
    <row r="44" spans="1:9" x14ac:dyDescent="0.25">
      <c r="A44" s="59" t="str">
        <f>SOSGÜV!A6</f>
        <v>SGP106</v>
      </c>
      <c r="B44" s="1" t="str">
        <f>SOSGÜV!B6</f>
        <v>Makro Ekonomi</v>
      </c>
      <c r="C44" s="1">
        <f>SOSGÜV!C6</f>
        <v>2</v>
      </c>
      <c r="D44" s="1" t="str">
        <f>SOSGÜV!D6</f>
        <v>2-0</v>
      </c>
      <c r="E44" s="1">
        <f>SOSGÜV!E6</f>
        <v>2</v>
      </c>
      <c r="F44" s="1">
        <f>SOSGÜV!F6</f>
        <v>2</v>
      </c>
      <c r="G44" s="1" t="str">
        <f>SOSGÜV!G6</f>
        <v>Öğr. Gör. Seval ŞENGEZER</v>
      </c>
      <c r="H44" s="1" t="str">
        <f>SOSGÜV!H6</f>
        <v>Öğr. Gör. Seval ŞENGEZER</v>
      </c>
      <c r="I44" s="188"/>
    </row>
    <row r="45" spans="1:9" x14ac:dyDescent="0.25">
      <c r="A45" s="59" t="str">
        <f>SOSGÜV!A7</f>
        <v>SGP108</v>
      </c>
      <c r="B45" s="1" t="str">
        <f>SOSGÜV!B7</f>
        <v>İş Sağlığı ve Güvenliği</v>
      </c>
      <c r="C45" s="1">
        <f>SOSGÜV!C7</f>
        <v>2</v>
      </c>
      <c r="D45" s="1" t="str">
        <f>SOSGÜV!D7</f>
        <v>2-0</v>
      </c>
      <c r="E45" s="1">
        <f>SOSGÜV!E7</f>
        <v>2</v>
      </c>
      <c r="F45" s="1">
        <f>SOSGÜV!F7</f>
        <v>2</v>
      </c>
      <c r="G45" s="1" t="str">
        <f>SOSGÜV!G7</f>
        <v>Öğr. Gör. AslıTOSYALI KARADAĞ</v>
      </c>
      <c r="H45" s="1" t="str">
        <f>SOSGÜV!H7</f>
        <v>Öğr. Gör. AslıTOSYALI KARADAĞ</v>
      </c>
      <c r="I45" s="188"/>
    </row>
    <row r="46" spans="1:9" x14ac:dyDescent="0.25">
      <c r="A46" s="59" t="str">
        <f>SOSGÜV!A8</f>
        <v>SGP110</v>
      </c>
      <c r="B46" s="1" t="str">
        <f>SOSGÜV!B8</f>
        <v>Ofis Programları II</v>
      </c>
      <c r="C46" s="1">
        <f>SOSGÜV!C8</f>
        <v>2</v>
      </c>
      <c r="D46" s="1" t="str">
        <f>SOSGÜV!D8</f>
        <v>2-0</v>
      </c>
      <c r="E46" s="1">
        <f>SOSGÜV!E8</f>
        <v>2</v>
      </c>
      <c r="F46" s="1">
        <f>SOSGÜV!F8</f>
        <v>4</v>
      </c>
      <c r="G46" s="1" t="str">
        <f>SOSGÜV!G8</f>
        <v>Öğr. Gör. Serkan VARAN</v>
      </c>
      <c r="H46" s="1" t="str">
        <f>SOSGÜV!H8</f>
        <v>Öğr. Gör. Serkan VARAN</v>
      </c>
      <c r="I46" s="188"/>
    </row>
    <row r="47" spans="1:9" x14ac:dyDescent="0.25">
      <c r="A47" s="59" t="str">
        <f>SOSGÜV!A9</f>
        <v>SGP112</v>
      </c>
      <c r="B47" s="1" t="str">
        <f>SOSGÜV!B9</f>
        <v>Ticari Matematik</v>
      </c>
      <c r="C47" s="1">
        <f>SOSGÜV!C9</f>
        <v>2</v>
      </c>
      <c r="D47" s="1" t="str">
        <f>SOSGÜV!D9</f>
        <v>2-0</v>
      </c>
      <c r="E47" s="1">
        <f>SOSGÜV!E9</f>
        <v>2</v>
      </c>
      <c r="F47" s="1">
        <f>SOSGÜV!F9</f>
        <v>2</v>
      </c>
      <c r="G47" s="1" t="str">
        <f>SOSGÜV!G9</f>
        <v>Dr.Öğr. Üyesi Evren ERGÜN</v>
      </c>
      <c r="H47" s="1" t="str">
        <f>SOSGÜV!H9</f>
        <v>Dr.Öğr. Üyesi Evren ERGÜN</v>
      </c>
      <c r="I47" s="188"/>
    </row>
    <row r="48" spans="1:9" x14ac:dyDescent="0.25">
      <c r="A48" s="59">
        <f>SOSGÜV!A10</f>
        <v>0</v>
      </c>
      <c r="B48" s="1">
        <f>SOSGÜV!B10</f>
        <v>0</v>
      </c>
      <c r="C48" s="1">
        <f>SOSGÜV!C10</f>
        <v>0</v>
      </c>
      <c r="D48" s="1">
        <f>SOSGÜV!D10</f>
        <v>0</v>
      </c>
      <c r="E48" s="1">
        <f>SOSGÜV!E10</f>
        <v>0</v>
      </c>
      <c r="F48" s="1">
        <f>SOSGÜV!F10</f>
        <v>0</v>
      </c>
      <c r="G48" s="1">
        <f>SOSGÜV!G10</f>
        <v>0</v>
      </c>
      <c r="H48" s="1">
        <f>SOSGÜV!H10</f>
        <v>0</v>
      </c>
      <c r="I48" s="188"/>
    </row>
    <row r="49" spans="1:9" x14ac:dyDescent="0.25">
      <c r="A49" s="59">
        <f>SOSGÜV!A11</f>
        <v>0</v>
      </c>
      <c r="B49" s="1">
        <f>SOSGÜV!B11</f>
        <v>0</v>
      </c>
      <c r="C49" s="1">
        <f>SOSGÜV!C11</f>
        <v>0</v>
      </c>
      <c r="D49" s="1">
        <f>SOSGÜV!D11</f>
        <v>0</v>
      </c>
      <c r="E49" s="1">
        <f>SOSGÜV!E11</f>
        <v>0</v>
      </c>
      <c r="F49" s="1">
        <f>SOSGÜV!F11</f>
        <v>0</v>
      </c>
      <c r="G49" s="1">
        <f>SOSGÜV!G11</f>
        <v>0</v>
      </c>
      <c r="H49" s="1">
        <f>SOSGÜV!H11</f>
        <v>0</v>
      </c>
      <c r="I49" s="188"/>
    </row>
    <row r="50" spans="1:9" x14ac:dyDescent="0.25">
      <c r="A50" s="59">
        <f>SOSGÜV!A12</f>
        <v>0</v>
      </c>
      <c r="B50" s="1">
        <f>SOSGÜV!B12</f>
        <v>0</v>
      </c>
      <c r="C50" s="1">
        <f>SOSGÜV!C12</f>
        <v>0</v>
      </c>
      <c r="D50" s="1">
        <f>SOSGÜV!D12</f>
        <v>0</v>
      </c>
      <c r="E50" s="1">
        <f>SOSGÜV!E12</f>
        <v>0</v>
      </c>
      <c r="F50" s="1">
        <f>SOSGÜV!F12</f>
        <v>0</v>
      </c>
      <c r="G50" s="1">
        <f>SOSGÜV!G12</f>
        <v>0</v>
      </c>
      <c r="H50" s="1">
        <f>SOSGÜV!H12</f>
        <v>0</v>
      </c>
      <c r="I50" s="188"/>
    </row>
    <row r="51" spans="1:9" x14ac:dyDescent="0.25">
      <c r="A51" s="59">
        <f>SOSGÜV!A13</f>
        <v>0</v>
      </c>
      <c r="B51" s="1">
        <f>SOSGÜV!B13</f>
        <v>0</v>
      </c>
      <c r="C51" s="1">
        <f>SOSGÜV!C13</f>
        <v>0</v>
      </c>
      <c r="D51" s="1">
        <f>SOSGÜV!D13</f>
        <v>0</v>
      </c>
      <c r="E51" s="1">
        <f>SOSGÜV!E13</f>
        <v>0</v>
      </c>
      <c r="F51" s="1">
        <f>SOSGÜV!F13</f>
        <v>0</v>
      </c>
      <c r="G51" s="1">
        <f>SOSGÜV!G13</f>
        <v>0</v>
      </c>
      <c r="H51" s="1">
        <f>SOSGÜV!H13</f>
        <v>0</v>
      </c>
      <c r="I51" s="188"/>
    </row>
    <row r="52" spans="1:9" x14ac:dyDescent="0.25">
      <c r="A52" s="59" t="str">
        <f>SOSGÜV!A16</f>
        <v>SGP202</v>
      </c>
      <c r="B52" s="1" t="str">
        <f>SOSGÜV!B16</f>
        <v>Sosyal Güvenlik Hukuku II</v>
      </c>
      <c r="C52" s="1">
        <f>SOSGÜV!C16</f>
        <v>2</v>
      </c>
      <c r="D52" s="1" t="str">
        <f>SOSGÜV!D16</f>
        <v>2-0</v>
      </c>
      <c r="E52" s="1">
        <f>SOSGÜV!E16</f>
        <v>2</v>
      </c>
      <c r="F52" s="1">
        <f>SOSGÜV!F16</f>
        <v>4</v>
      </c>
      <c r="G52" s="1" t="str">
        <f>SOSGÜV!G16</f>
        <v>Öğr. Gör. Mustafa SOLMAZ</v>
      </c>
      <c r="H52" s="1" t="str">
        <f>SOSGÜV!H16</f>
        <v>Öğr. Gör. Mustafa SOLMAZ</v>
      </c>
      <c r="I52" s="188"/>
    </row>
    <row r="53" spans="1:9" x14ac:dyDescent="0.25">
      <c r="A53" s="59" t="str">
        <f>SOSGÜV!A17</f>
        <v>SGP204</v>
      </c>
      <c r="B53" s="1" t="str">
        <f>SOSGÜV!B17</f>
        <v>İş Hukuku Uygulamaları</v>
      </c>
      <c r="C53" s="1">
        <f>SOSGÜV!C17</f>
        <v>2</v>
      </c>
      <c r="D53" s="1" t="str">
        <f>SOSGÜV!D17</f>
        <v>1-1</v>
      </c>
      <c r="E53" s="1">
        <f>SOSGÜV!E17</f>
        <v>2</v>
      </c>
      <c r="F53" s="1">
        <f>SOSGÜV!F17</f>
        <v>4</v>
      </c>
      <c r="G53" s="1" t="str">
        <f>SOSGÜV!G17</f>
        <v>Öğr. Gör. Muharrem Selçuk ÖZKAN</v>
      </c>
      <c r="H53" s="1" t="str">
        <f>SOSGÜV!H17</f>
        <v>Öğr. Gör. Muharrem Selçuk ÖZKAN</v>
      </c>
      <c r="I53" s="188"/>
    </row>
    <row r="54" spans="1:9" x14ac:dyDescent="0.25">
      <c r="A54" s="59" t="str">
        <f>SOSGÜV!A18</f>
        <v>SGP206</v>
      </c>
      <c r="B54" s="1" t="str">
        <f>SOSGÜV!B18</f>
        <v>İşletmelerde Sosyal Güvenlik Uygulamaları</v>
      </c>
      <c r="C54" s="1">
        <f>SOSGÜV!C18</f>
        <v>2</v>
      </c>
      <c r="D54" s="1" t="str">
        <f>SOSGÜV!D18</f>
        <v>2-0</v>
      </c>
      <c r="E54" s="1">
        <f>SOSGÜV!E18</f>
        <v>2</v>
      </c>
      <c r="F54" s="1">
        <f>SOSGÜV!F18</f>
        <v>2</v>
      </c>
      <c r="G54" s="1" t="str">
        <f>SOSGÜV!G18</f>
        <v>Öğr. Gör. Turgay YAVUZARSLAN</v>
      </c>
      <c r="H54" s="1" t="str">
        <f>SOSGÜV!H18</f>
        <v>Öğr. Gör. Turgay YAVUZARSLAN</v>
      </c>
      <c r="I54" s="188"/>
    </row>
    <row r="55" spans="1:9" x14ac:dyDescent="0.25">
      <c r="A55" s="59" t="str">
        <f>SOSGÜV!A19</f>
        <v>SGP208</v>
      </c>
      <c r="B55" s="1" t="str">
        <f>SOSGÜV!B19</f>
        <v>Sosyal Güvenliğin Güncel Sorunları</v>
      </c>
      <c r="C55" s="1">
        <f>SOSGÜV!C19</f>
        <v>2</v>
      </c>
      <c r="D55" s="1" t="str">
        <f>SOSGÜV!D19</f>
        <v>2-0</v>
      </c>
      <c r="E55" s="1">
        <f>SOSGÜV!E19</f>
        <v>2</v>
      </c>
      <c r="F55" s="1">
        <f>SOSGÜV!F19</f>
        <v>3</v>
      </c>
      <c r="G55" s="1" t="str">
        <f>SOSGÜV!G19</f>
        <v>Öğr. Gör. Mürsel KAN</v>
      </c>
      <c r="H55" s="1" t="str">
        <f>SOSGÜV!H19</f>
        <v>Öğr. Gör. Mürsel KAN</v>
      </c>
      <c r="I55" s="188"/>
    </row>
    <row r="56" spans="1:9" x14ac:dyDescent="0.25">
      <c r="A56" s="59" t="str">
        <f>SOSGÜV!A20</f>
        <v>SGP210</v>
      </c>
      <c r="B56" s="1" t="str">
        <f>SOSGÜV!B20</f>
        <v>Girişimcilik</v>
      </c>
      <c r="C56" s="1">
        <f>SOSGÜV!C20</f>
        <v>2</v>
      </c>
      <c r="D56" s="1" t="str">
        <f>SOSGÜV!D20</f>
        <v>2-0</v>
      </c>
      <c r="E56" s="1">
        <f>SOSGÜV!E20</f>
        <v>2</v>
      </c>
      <c r="F56" s="1">
        <f>SOSGÜV!F20</f>
        <v>3</v>
      </c>
      <c r="G56" s="1" t="str">
        <f>SOSGÜV!G20</f>
        <v>Öğr. Gör. Mürsel KAN</v>
      </c>
      <c r="H56" s="1" t="str">
        <f>SOSGÜV!H20</f>
        <v>Öğr. Gör. Mürsel KAN</v>
      </c>
      <c r="I56" s="188"/>
    </row>
    <row r="57" spans="1:9" x14ac:dyDescent="0.25">
      <c r="A57" s="59" t="str">
        <f>SOSGÜV!A21</f>
        <v>SGP212</v>
      </c>
      <c r="B57" s="1" t="str">
        <f>SOSGÜV!B21</f>
        <v>Sigorta Pazarlaması</v>
      </c>
      <c r="C57" s="1">
        <f>SOSGÜV!C21</f>
        <v>3</v>
      </c>
      <c r="D57" s="1" t="str">
        <f>SOSGÜV!D21</f>
        <v>3-0</v>
      </c>
      <c r="E57" s="1">
        <f>SOSGÜV!E21</f>
        <v>3</v>
      </c>
      <c r="F57" s="1">
        <f>SOSGÜV!F21</f>
        <v>3</v>
      </c>
      <c r="G57" s="1" t="str">
        <f>SOSGÜV!G21</f>
        <v>Öğr. Gör. Ömer YILMAZ</v>
      </c>
      <c r="H57" s="1" t="str">
        <f>SOSGÜV!H21</f>
        <v>Öğr. Gör. Ömer YILMAZ</v>
      </c>
      <c r="I57" s="188"/>
    </row>
    <row r="58" spans="1:9" x14ac:dyDescent="0.25">
      <c r="A58" s="59" t="str">
        <f>SOSGÜV!A22</f>
        <v>SGP214</v>
      </c>
      <c r="B58" s="1" t="str">
        <f>SOSGÜV!B22</f>
        <v>SGK Veri Giriş Uygulamaları</v>
      </c>
      <c r="C58" s="1">
        <f>SOSGÜV!C22</f>
        <v>3</v>
      </c>
      <c r="D58" s="1" t="str">
        <f>SOSGÜV!D22</f>
        <v>1-2</v>
      </c>
      <c r="E58" s="1">
        <f>SOSGÜV!E22</f>
        <v>2</v>
      </c>
      <c r="F58" s="1">
        <f>SOSGÜV!F22</f>
        <v>3</v>
      </c>
      <c r="G58" s="1" t="str">
        <f>SOSGÜV!G22</f>
        <v>Öğr. Gör. Mustafa SOLMAZ</v>
      </c>
      <c r="H58" s="1" t="str">
        <f>SOSGÜV!H22</f>
        <v>Öğr. Gör. Mustafa SOLMAZ</v>
      </c>
      <c r="I58" s="188"/>
    </row>
    <row r="59" spans="1:9" x14ac:dyDescent="0.25">
      <c r="A59" s="59" t="str">
        <f>SOSGÜV!A23</f>
        <v>SGP216</v>
      </c>
      <c r="B59" s="1" t="str">
        <f>SOSGÜV!B23</f>
        <v>Müşteri İlişkileri Yönetimi</v>
      </c>
      <c r="C59" s="1">
        <f>SOSGÜV!C23</f>
        <v>3</v>
      </c>
      <c r="D59" s="1" t="str">
        <f>SOSGÜV!D23</f>
        <v>3-0</v>
      </c>
      <c r="E59" s="1">
        <f>SOSGÜV!E23</f>
        <v>3</v>
      </c>
      <c r="F59" s="1">
        <f>SOSGÜV!F23</f>
        <v>3</v>
      </c>
      <c r="G59" s="1" t="str">
        <f>SOSGÜV!G23</f>
        <v>Öğr. Gör. Elif ATAMAN</v>
      </c>
      <c r="H59" s="1" t="str">
        <f>SOSGÜV!H23</f>
        <v>Öğr. Gör. Elif ATAMAN</v>
      </c>
      <c r="I59" s="188"/>
    </row>
    <row r="60" spans="1:9" x14ac:dyDescent="0.25">
      <c r="A60" s="59" t="str">
        <f>SOSGÜV!A24</f>
        <v>SGP218</v>
      </c>
      <c r="B60" s="1" t="str">
        <f>SOSGÜV!B24</f>
        <v>İnsan Kaynakları Yönetimi</v>
      </c>
      <c r="C60" s="1">
        <f>SOSGÜV!C24</f>
        <v>2</v>
      </c>
      <c r="D60" s="1" t="str">
        <f>SOSGÜV!D24</f>
        <v>2-0</v>
      </c>
      <c r="E60" s="1">
        <f>SOSGÜV!E24</f>
        <v>2</v>
      </c>
      <c r="F60" s="1">
        <f>SOSGÜV!F24</f>
        <v>2</v>
      </c>
      <c r="G60" s="1" t="str">
        <f>SOSGÜV!G24</f>
        <v>Öğr. Gör. Seval ŞENGEZER</v>
      </c>
      <c r="H60" s="1" t="str">
        <f>SOSGÜV!H24</f>
        <v>Öğr. Gör. Seval ŞENGEZER</v>
      </c>
      <c r="I60" s="188"/>
    </row>
    <row r="61" spans="1:9" ht="15.75" thickBot="1" x14ac:dyDescent="0.3">
      <c r="A61" s="62" t="str">
        <f>SOSGÜV!A25</f>
        <v>SGP220</v>
      </c>
      <c r="B61" s="63" t="str">
        <f>SOSGÜV!B25</f>
        <v>Muhasebe Denetimi</v>
      </c>
      <c r="C61" s="63">
        <f>SOSGÜV!C25</f>
        <v>3</v>
      </c>
      <c r="D61" s="63" t="str">
        <f>SOSGÜV!D25</f>
        <v>2-1</v>
      </c>
      <c r="E61" s="63">
        <f>SOSGÜV!E25</f>
        <v>3</v>
      </c>
      <c r="F61" s="63">
        <f>SOSGÜV!F25</f>
        <v>3</v>
      </c>
      <c r="G61" s="63" t="str">
        <f>SOSGÜV!G25</f>
        <v>Öğr. Gör. Ömer YILMAZ</v>
      </c>
      <c r="H61" s="63" t="str">
        <f>SOSGÜV!H25</f>
        <v>Öğr. Gör. Ömer YILMAZ</v>
      </c>
      <c r="I61" s="190"/>
    </row>
    <row r="62" spans="1:9" x14ac:dyDescent="0.25">
      <c r="A62" s="57" t="str">
        <f>MUHASEBE!A4</f>
        <v>MUV102</v>
      </c>
      <c r="B62" s="58" t="str">
        <f>MUHASEBE!B4</f>
        <v>Genel Muhasebe-II</v>
      </c>
      <c r="C62" s="58">
        <f>MUHASEBE!C4</f>
        <v>4</v>
      </c>
      <c r="D62" s="58" t="str">
        <f>MUHASEBE!D4</f>
        <v>3-1</v>
      </c>
      <c r="E62" s="58">
        <f>MUHASEBE!E4</f>
        <v>4</v>
      </c>
      <c r="F62" s="58">
        <f>MUHASEBE!F4</f>
        <v>5</v>
      </c>
      <c r="G62" s="58" t="str">
        <f>MUHASEBE!G4</f>
        <v>Öğr. Gör. Tunahan BİLGİN</v>
      </c>
      <c r="H62" s="58" t="e">
        <f>MUHASEBE!#REF!</f>
        <v>#REF!</v>
      </c>
      <c r="I62" s="187" t="s">
        <v>55</v>
      </c>
    </row>
    <row r="63" spans="1:9" x14ac:dyDescent="0.25">
      <c r="A63" s="59" t="str">
        <f>MUHASEBE!A5</f>
        <v>MUV104</v>
      </c>
      <c r="B63" s="1" t="str">
        <f>MUHASEBE!B5</f>
        <v>Makro Ekonomi</v>
      </c>
      <c r="C63" s="1">
        <f>MUHASEBE!C5</f>
        <v>3</v>
      </c>
      <c r="D63" s="1" t="str">
        <f>MUHASEBE!D5</f>
        <v>3-0</v>
      </c>
      <c r="E63" s="1">
        <f>MUHASEBE!E5</f>
        <v>3</v>
      </c>
      <c r="F63" s="1">
        <f>MUHASEBE!F5</f>
        <v>3</v>
      </c>
      <c r="G63" s="1" t="str">
        <f>MUHASEBE!G5</f>
        <v>Öğr. Gör. Seval ŞENGEZER</v>
      </c>
      <c r="H63" s="1" t="e">
        <f>MUHASEBE!#REF!</f>
        <v>#REF!</v>
      </c>
      <c r="I63" s="188"/>
    </row>
    <row r="64" spans="1:9" x14ac:dyDescent="0.25">
      <c r="A64" s="59" t="str">
        <f>MUHASEBE!A6</f>
        <v>MUV106</v>
      </c>
      <c r="B64" s="1" t="str">
        <f>MUHASEBE!B6</f>
        <v>Ticaret Hukuku</v>
      </c>
      <c r="C64" s="1">
        <f>MUHASEBE!C6</f>
        <v>2</v>
      </c>
      <c r="D64" s="1" t="str">
        <f>MUHASEBE!D6</f>
        <v>2-0</v>
      </c>
      <c r="E64" s="1">
        <f>MUHASEBE!E6</f>
        <v>2</v>
      </c>
      <c r="F64" s="1">
        <f>MUHASEBE!F6</f>
        <v>3</v>
      </c>
      <c r="G64" s="1" t="str">
        <f>MUHASEBE!G6</f>
        <v>Öğr. Gör. Elif ATAMAN</v>
      </c>
      <c r="H64" s="1" t="e">
        <f>MUHASEBE!#REF!</f>
        <v>#REF!</v>
      </c>
      <c r="I64" s="188"/>
    </row>
    <row r="65" spans="1:9" x14ac:dyDescent="0.25">
      <c r="A65" s="59" t="str">
        <f>MUHASEBE!A7</f>
        <v>MUV110</v>
      </c>
      <c r="B65" s="1" t="str">
        <f>MUHASEBE!B7</f>
        <v>Ticari Matematik</v>
      </c>
      <c r="C65" s="1">
        <f>MUHASEBE!C7</f>
        <v>2</v>
      </c>
      <c r="D65" s="1" t="str">
        <f>MUHASEBE!D7</f>
        <v>2-0</v>
      </c>
      <c r="E65" s="1">
        <f>MUHASEBE!E7</f>
        <v>2</v>
      </c>
      <c r="F65" s="1">
        <f>MUHASEBE!F7</f>
        <v>3</v>
      </c>
      <c r="G65" s="1" t="str">
        <f>MUHASEBE!G7</f>
        <v>Dr.Öğr. Üyesi Evren ERGÜN</v>
      </c>
      <c r="H65" s="1" t="e">
        <f>MUHASEBE!#REF!</f>
        <v>#REF!</v>
      </c>
      <c r="I65" s="188"/>
    </row>
    <row r="66" spans="1:9" x14ac:dyDescent="0.25">
      <c r="A66" s="59" t="str">
        <f>MUHASEBE!A8</f>
        <v>MUV112</v>
      </c>
      <c r="B66" s="1" t="str">
        <f>MUHASEBE!B8</f>
        <v>Ofis Programları-II</v>
      </c>
      <c r="C66" s="1">
        <f>MUHASEBE!C8</f>
        <v>3</v>
      </c>
      <c r="D66" s="1" t="str">
        <f>MUHASEBE!D8</f>
        <v>1-2</v>
      </c>
      <c r="E66" s="1">
        <f>MUHASEBE!E8</f>
        <v>2</v>
      </c>
      <c r="F66" s="1">
        <f>MUHASEBE!F8</f>
        <v>3</v>
      </c>
      <c r="G66" s="1" t="str">
        <f>MUHASEBE!G8</f>
        <v>Öğr. Gör. Serkan VARAN</v>
      </c>
      <c r="H66" s="1" t="e">
        <f>MUHASEBE!#REF!</f>
        <v>#REF!</v>
      </c>
      <c r="I66" s="188"/>
    </row>
    <row r="67" spans="1:9" x14ac:dyDescent="0.25">
      <c r="A67" s="59" t="str">
        <f>MUHASEBE!A9</f>
        <v>MUV142</v>
      </c>
      <c r="B67" s="1" t="str">
        <f>MUHASEBE!B9</f>
        <v>Vergi Hukuku</v>
      </c>
      <c r="C67" s="1">
        <f>MUHASEBE!C9</f>
        <v>2</v>
      </c>
      <c r="D67" s="1" t="str">
        <f>MUHASEBE!D9</f>
        <v>2-0</v>
      </c>
      <c r="E67" s="1">
        <f>MUHASEBE!E9</f>
        <v>2</v>
      </c>
      <c r="F67" s="1">
        <f>MUHASEBE!F9</f>
        <v>2</v>
      </c>
      <c r="G67" s="1" t="str">
        <f>MUHASEBE!G9</f>
        <v>Öğr. Gör. Mustafa SOLMAZ</v>
      </c>
      <c r="H67" s="1" t="e">
        <f>MUHASEBE!#REF!</f>
        <v>#REF!</v>
      </c>
      <c r="I67" s="188"/>
    </row>
    <row r="68" spans="1:9" x14ac:dyDescent="0.25">
      <c r="A68" s="59" t="str">
        <f>MUHASEBE!A10</f>
        <v>MUV144</v>
      </c>
      <c r="B68" s="1" t="str">
        <f>MUHASEBE!B10</f>
        <v>Finansal Yönetim</v>
      </c>
      <c r="C68" s="1">
        <f>MUHASEBE!C10</f>
        <v>4</v>
      </c>
      <c r="D68" s="1" t="str">
        <f>MUHASEBE!D10</f>
        <v>2-2</v>
      </c>
      <c r="E68" s="1">
        <f>MUHASEBE!E10</f>
        <v>3</v>
      </c>
      <c r="F68" s="1">
        <f>MUHASEBE!F10</f>
        <v>5</v>
      </c>
      <c r="G68" s="1" t="str">
        <f>MUHASEBE!G10</f>
        <v>Öğr. Gör. Ömer YILMAZ</v>
      </c>
      <c r="H68" s="1" t="e">
        <f>MUHASEBE!#REF!</f>
        <v>#REF!</v>
      </c>
      <c r="I68" s="188"/>
    </row>
    <row r="69" spans="1:9" x14ac:dyDescent="0.25">
      <c r="A69" s="59" t="str">
        <f>MUHASEBE!A11</f>
        <v>MUV146</v>
      </c>
      <c r="B69" s="1" t="str">
        <f>MUHASEBE!B11</f>
        <v>Muhasebe Denetimi</v>
      </c>
      <c r="C69" s="1">
        <f>MUHASEBE!C11</f>
        <v>3</v>
      </c>
      <c r="D69" s="1" t="str">
        <f>MUHASEBE!D11</f>
        <v>3-0</v>
      </c>
      <c r="E69" s="1">
        <f>MUHASEBE!E11</f>
        <v>3</v>
      </c>
      <c r="F69" s="1">
        <f>MUHASEBE!F11</f>
        <v>4</v>
      </c>
      <c r="G69" s="1" t="str">
        <f>MUHASEBE!G11</f>
        <v>Öğr. Gör. Ömer YILMAZ</v>
      </c>
      <c r="H69" s="1" t="e">
        <f>MUHASEBE!#REF!</f>
        <v>#REF!</v>
      </c>
      <c r="I69" s="188"/>
    </row>
    <row r="70" spans="1:9" x14ac:dyDescent="0.25">
      <c r="A70" s="59" t="str">
        <f>MUHASEBE!A12</f>
        <v>MUV148</v>
      </c>
      <c r="B70" s="1" t="str">
        <f>MUHASEBE!B12</f>
        <v>İş Ve Sosyal Güvenlik Hukuku</v>
      </c>
      <c r="C70" s="1">
        <f>MUHASEBE!C12</f>
        <v>2</v>
      </c>
      <c r="D70" s="1" t="str">
        <f>MUHASEBE!D12</f>
        <v>2-0</v>
      </c>
      <c r="E70" s="1">
        <f>MUHASEBE!E12</f>
        <v>2</v>
      </c>
      <c r="F70" s="1">
        <f>MUHASEBE!F12</f>
        <v>2</v>
      </c>
      <c r="G70" s="1" t="str">
        <f>MUHASEBE!G12</f>
        <v>Öğr. Gör. Muharrem Selçuk ÖZKAN</v>
      </c>
      <c r="H70" s="1" t="e">
        <f>MUHASEBE!#REF!</f>
        <v>#REF!</v>
      </c>
      <c r="I70" s="188"/>
    </row>
    <row r="71" spans="1:9" x14ac:dyDescent="0.25">
      <c r="A71" s="59">
        <f>MUHASEBE!A13</f>
        <v>0</v>
      </c>
      <c r="B71" s="1">
        <f>MUHASEBE!B13</f>
        <v>0</v>
      </c>
      <c r="C71" s="1">
        <f>MUHASEBE!C13</f>
        <v>0</v>
      </c>
      <c r="D71" s="1">
        <f>MUHASEBE!D13</f>
        <v>0</v>
      </c>
      <c r="E71" s="1">
        <f>MUHASEBE!E13</f>
        <v>0</v>
      </c>
      <c r="F71" s="1">
        <f>MUHASEBE!F13</f>
        <v>0</v>
      </c>
      <c r="G71" s="1">
        <f>MUHASEBE!G13</f>
        <v>0</v>
      </c>
      <c r="H71" s="1" t="e">
        <f>MUHASEBE!#REF!</f>
        <v>#REF!</v>
      </c>
      <c r="I71" s="188"/>
    </row>
    <row r="72" spans="1:9" x14ac:dyDescent="0.25">
      <c r="A72" s="59" t="str">
        <f>MUHASEBE!A16</f>
        <v>ÇMUV252</v>
      </c>
      <c r="B72" s="1" t="str">
        <f>MUHASEBE!B16</f>
        <v>Muhasebe Uygulamaları</v>
      </c>
      <c r="C72" s="1">
        <f>MUHASEBE!C16</f>
        <v>4</v>
      </c>
      <c r="D72" s="1" t="str">
        <f>MUHASEBE!D16</f>
        <v>3-1</v>
      </c>
      <c r="E72" s="1">
        <f>MUHASEBE!E16</f>
        <v>4</v>
      </c>
      <c r="F72" s="1">
        <f>MUHASEBE!F16</f>
        <v>6</v>
      </c>
      <c r="G72" s="1" t="str">
        <f>MUHASEBE!G16</f>
        <v>Öğr. Gör. Tunahan BİLGİN</v>
      </c>
      <c r="H72" s="1" t="e">
        <f>MUHASEBE!#REF!</f>
        <v>#REF!</v>
      </c>
      <c r="I72" s="188"/>
    </row>
    <row r="73" spans="1:9" x14ac:dyDescent="0.25">
      <c r="A73" s="59" t="str">
        <f>MUHASEBE!A17</f>
        <v>ÇMUV258</v>
      </c>
      <c r="B73" s="1" t="str">
        <f>MUHASEBE!B17</f>
        <v>Finansal Yatırım Araçları</v>
      </c>
      <c r="C73" s="1">
        <f>MUHASEBE!C17</f>
        <v>2</v>
      </c>
      <c r="D73" s="1" t="str">
        <f>MUHASEBE!D17</f>
        <v>2-0</v>
      </c>
      <c r="E73" s="1">
        <f>MUHASEBE!E17</f>
        <v>2</v>
      </c>
      <c r="F73" s="1">
        <f>MUHASEBE!F17</f>
        <v>3</v>
      </c>
      <c r="G73" s="1" t="str">
        <f>MUHASEBE!G17</f>
        <v>Öğr. Gör. Dr. Azize Zehra ÇELENLİ BAŞARAN</v>
      </c>
      <c r="H73" s="1" t="e">
        <f>MUHASEBE!#REF!</f>
        <v>#REF!</v>
      </c>
      <c r="I73" s="188"/>
    </row>
    <row r="74" spans="1:9" x14ac:dyDescent="0.25">
      <c r="A74" s="59" t="str">
        <f>MUHASEBE!A18</f>
        <v>ÇMUV266</v>
      </c>
      <c r="B74" s="1" t="str">
        <f>MUHASEBE!B18</f>
        <v>İstatistik</v>
      </c>
      <c r="C74" s="1">
        <f>MUHASEBE!C18</f>
        <v>2</v>
      </c>
      <c r="D74" s="1" t="str">
        <f>MUHASEBE!D18</f>
        <v>2-0</v>
      </c>
      <c r="E74" s="1">
        <f>MUHASEBE!E18</f>
        <v>2</v>
      </c>
      <c r="F74" s="1">
        <f>MUHASEBE!F18</f>
        <v>3</v>
      </c>
      <c r="G74" s="1" t="str">
        <f>MUHASEBE!G18</f>
        <v>Öğr. Gör. Dr. Azize Zehra ÇELENLİ BAŞARAN</v>
      </c>
      <c r="H74" s="1" t="e">
        <f>MUHASEBE!#REF!</f>
        <v>#REF!</v>
      </c>
      <c r="I74" s="188"/>
    </row>
    <row r="75" spans="1:9" x14ac:dyDescent="0.25">
      <c r="A75" s="59" t="str">
        <f>MUHASEBE!A19</f>
        <v>ÇMUV268</v>
      </c>
      <c r="B75" s="1" t="str">
        <f>MUHASEBE!B19</f>
        <v>Borçlar Hukuku</v>
      </c>
      <c r="C75" s="1">
        <f>MUHASEBE!C19</f>
        <v>2</v>
      </c>
      <c r="D75" s="1" t="str">
        <f>MUHASEBE!D19</f>
        <v>2-0</v>
      </c>
      <c r="E75" s="1">
        <f>MUHASEBE!E19</f>
        <v>2</v>
      </c>
      <c r="F75" s="1">
        <f>MUHASEBE!F19</f>
        <v>3</v>
      </c>
      <c r="G75" s="1" t="str">
        <f>MUHASEBE!G19</f>
        <v>Öğr. Gör. Mustafa SOLMAZ</v>
      </c>
      <c r="H75" s="1" t="e">
        <f>MUHASEBE!#REF!</f>
        <v>#REF!</v>
      </c>
      <c r="I75" s="188"/>
    </row>
    <row r="76" spans="1:9" x14ac:dyDescent="0.25">
      <c r="A76" s="59" t="str">
        <f>MUHASEBE!A20</f>
        <v>ÇMUV270</v>
      </c>
      <c r="B76" s="1" t="str">
        <f>MUHASEBE!B20</f>
        <v>Mesleki Belgler Ve Yazışmalar</v>
      </c>
      <c r="C76" s="1">
        <f>MUHASEBE!C20</f>
        <v>3</v>
      </c>
      <c r="D76" s="1" t="str">
        <f>MUHASEBE!D20</f>
        <v>1-2</v>
      </c>
      <c r="E76" s="1">
        <f>MUHASEBE!E20</f>
        <v>2</v>
      </c>
      <c r="F76" s="1">
        <f>MUHASEBE!F20</f>
        <v>3</v>
      </c>
      <c r="G76" s="1" t="str">
        <f>MUHASEBE!G20</f>
        <v>Öğr. Gör. Mustafa SOLMAZ</v>
      </c>
      <c r="H76" s="1" t="e">
        <f>MUHASEBE!#REF!</f>
        <v>#REF!</v>
      </c>
      <c r="I76" s="188"/>
    </row>
    <row r="77" spans="1:9" x14ac:dyDescent="0.25">
      <c r="A77" s="59" t="str">
        <f>MUHASEBE!A21</f>
        <v>ÇMUV274</v>
      </c>
      <c r="B77" s="1" t="str">
        <f>MUHASEBE!B21</f>
        <v>Sermaye Piyasası Ve Borsalar</v>
      </c>
      <c r="C77" s="1">
        <f>MUHASEBE!C21</f>
        <v>2</v>
      </c>
      <c r="D77" s="1" t="str">
        <f>MUHASEBE!D21</f>
        <v>2-0</v>
      </c>
      <c r="E77" s="1">
        <f>MUHASEBE!E21</f>
        <v>2</v>
      </c>
      <c r="F77" s="1">
        <f>MUHASEBE!F21</f>
        <v>3</v>
      </c>
      <c r="G77" s="1" t="str">
        <f>MUHASEBE!G21</f>
        <v>Öğr. Gör. Dr. Azize Zehra ÇELENLİ BAŞARAN</v>
      </c>
      <c r="H77" s="1" t="e">
        <f>MUHASEBE!#REF!</f>
        <v>#REF!</v>
      </c>
      <c r="I77" s="188"/>
    </row>
    <row r="78" spans="1:9" x14ac:dyDescent="0.25">
      <c r="A78" s="59" t="str">
        <f>MUHASEBE!A22</f>
        <v>ÇMUV276</v>
      </c>
      <c r="B78" s="1" t="str">
        <f>MUHASEBE!B22</f>
        <v>Bilgisayarlı Muhasebe</v>
      </c>
      <c r="C78" s="1">
        <f>MUHASEBE!C22</f>
        <v>4</v>
      </c>
      <c r="D78" s="1" t="str">
        <f>MUHASEBE!D22</f>
        <v>2-2</v>
      </c>
      <c r="E78" s="1">
        <f>MUHASEBE!E22</f>
        <v>3</v>
      </c>
      <c r="F78" s="1">
        <f>MUHASEBE!F22</f>
        <v>3</v>
      </c>
      <c r="G78" s="1" t="str">
        <f>MUHASEBE!G22</f>
        <v>Öğr. Gör. Abdulkadir ERYILMAZ</v>
      </c>
      <c r="H78" s="1" t="e">
        <f>MUHASEBE!#REF!</f>
        <v>#REF!</v>
      </c>
      <c r="I78" s="188"/>
    </row>
    <row r="79" spans="1:9" x14ac:dyDescent="0.25">
      <c r="A79" s="59">
        <f>MUHASEBE!A23</f>
        <v>0</v>
      </c>
      <c r="B79" s="1">
        <f>MUHASEBE!B23</f>
        <v>0</v>
      </c>
      <c r="C79" s="1">
        <f>MUHASEBE!C23</f>
        <v>0</v>
      </c>
      <c r="D79" s="1">
        <f>MUHASEBE!D23</f>
        <v>0</v>
      </c>
      <c r="E79" s="1">
        <f>MUHASEBE!E23</f>
        <v>0</v>
      </c>
      <c r="F79" s="1">
        <f>MUHASEBE!F23</f>
        <v>0</v>
      </c>
      <c r="G79" s="1">
        <f>MUHASEBE!G23</f>
        <v>0</v>
      </c>
      <c r="H79" s="1" t="e">
        <f>MUHASEBE!#REF!</f>
        <v>#REF!</v>
      </c>
      <c r="I79" s="188"/>
    </row>
    <row r="80" spans="1:9" x14ac:dyDescent="0.25">
      <c r="A80" s="59">
        <f>MUHASEBE!A24</f>
        <v>0</v>
      </c>
      <c r="B80" s="1">
        <f>MUHASEBE!B24</f>
        <v>0</v>
      </c>
      <c r="C80" s="1">
        <f>MUHASEBE!C24</f>
        <v>0</v>
      </c>
      <c r="D80" s="1">
        <f>MUHASEBE!D24</f>
        <v>0</v>
      </c>
      <c r="E80" s="1">
        <f>MUHASEBE!E24</f>
        <v>0</v>
      </c>
      <c r="F80" s="1">
        <f>MUHASEBE!F24</f>
        <v>0</v>
      </c>
      <c r="G80" s="1">
        <f>MUHASEBE!G24</f>
        <v>0</v>
      </c>
      <c r="H80" s="1" t="e">
        <f>MUHASEBE!#REF!</f>
        <v>#REF!</v>
      </c>
      <c r="I80" s="188"/>
    </row>
    <row r="81" spans="1:9" x14ac:dyDescent="0.25">
      <c r="A81" s="59">
        <f>MUHASEBE!A25</f>
        <v>0</v>
      </c>
      <c r="B81" s="1">
        <f>MUHASEBE!B25</f>
        <v>0</v>
      </c>
      <c r="C81" s="1">
        <f>MUHASEBE!C25</f>
        <v>0</v>
      </c>
      <c r="D81" s="1">
        <f>MUHASEBE!D25</f>
        <v>0</v>
      </c>
      <c r="E81" s="1">
        <f>MUHASEBE!E25</f>
        <v>0</v>
      </c>
      <c r="F81" s="1">
        <f>MUHASEBE!F25</f>
        <v>0</v>
      </c>
      <c r="G81" s="1">
        <f>MUHASEBE!G25</f>
        <v>0</v>
      </c>
      <c r="H81" s="1" t="e">
        <f>MUHASEBE!#REF!</f>
        <v>#REF!</v>
      </c>
      <c r="I81" s="188"/>
    </row>
    <row r="82" spans="1:9" ht="15.75" thickBot="1" x14ac:dyDescent="0.3">
      <c r="A82" s="62">
        <f>MUHASEBE!A26</f>
        <v>0</v>
      </c>
      <c r="B82" s="63">
        <f>MUHASEBE!B26</f>
        <v>0</v>
      </c>
      <c r="C82" s="63">
        <f>MUHASEBE!C26</f>
        <v>0</v>
      </c>
      <c r="D82" s="63">
        <f>MUHASEBE!D26</f>
        <v>0</v>
      </c>
      <c r="E82" s="63">
        <f>MUHASEBE!E26</f>
        <v>0</v>
      </c>
      <c r="F82" s="63">
        <f>MUHASEBE!F26</f>
        <v>0</v>
      </c>
      <c r="G82" s="63">
        <f>MUHASEBE!G26</f>
        <v>0</v>
      </c>
      <c r="H82" s="63" t="e">
        <f>MUHASEBE!#REF!</f>
        <v>#REF!</v>
      </c>
      <c r="I82" s="190"/>
    </row>
    <row r="83" spans="1:9" x14ac:dyDescent="0.25">
      <c r="A83" s="57" t="str">
        <f>BİLPROG!A4</f>
        <v>BİP102</v>
      </c>
      <c r="B83" s="58" t="str">
        <f>BİLPROG!B4</f>
        <v>Mesleki Matematik</v>
      </c>
      <c r="C83" s="58">
        <f>BİLPROG!C4</f>
        <v>3</v>
      </c>
      <c r="D83" s="58" t="str">
        <f>BİLPROG!D4</f>
        <v>3-0</v>
      </c>
      <c r="E83" s="58">
        <f>BİLPROG!E4</f>
        <v>3</v>
      </c>
      <c r="F83" s="58">
        <f>BİLPROG!F4</f>
        <v>6</v>
      </c>
      <c r="G83" s="58" t="str">
        <f>BİLPROG!G4</f>
        <v>Dr.Öğr. Üyesi Evren ERGÜN</v>
      </c>
      <c r="H83" s="58">
        <f>BİLPROG!H4</f>
        <v>0</v>
      </c>
      <c r="I83" s="192" t="s">
        <v>58</v>
      </c>
    </row>
    <row r="84" spans="1:9" x14ac:dyDescent="0.25">
      <c r="A84" s="59" t="str">
        <f>BİLPROG!A5</f>
        <v>BİP104</v>
      </c>
      <c r="B84" s="1" t="str">
        <f>BİLPROG!B5</f>
        <v>Veri Tabanı-I</v>
      </c>
      <c r="C84" s="1">
        <f>BİLPROG!C5</f>
        <v>4</v>
      </c>
      <c r="D84" s="1" t="str">
        <f>BİLPROG!D5</f>
        <v>3-1</v>
      </c>
      <c r="E84" s="1">
        <f>BİLPROG!E5</f>
        <v>4</v>
      </c>
      <c r="F84" s="1">
        <f>BİLPROG!F5</f>
        <v>6</v>
      </c>
      <c r="G84" s="1" t="str">
        <f>BİLPROG!G5</f>
        <v>Öğr. Gör. Neslihan YÖNDEMİR ÇALIŞKAN</v>
      </c>
      <c r="H84" s="1">
        <f>BİLPROG!H5</f>
        <v>0</v>
      </c>
      <c r="I84" s="193"/>
    </row>
    <row r="85" spans="1:9" x14ac:dyDescent="0.25">
      <c r="A85" s="59" t="str">
        <f>BİLPROG!A6</f>
        <v>BİP106</v>
      </c>
      <c r="B85" s="1" t="str">
        <f>BİLPROG!B6</f>
        <v>Yazılım Mimarileri</v>
      </c>
      <c r="C85" s="1">
        <f>BİLPROG!C6</f>
        <v>2</v>
      </c>
      <c r="D85" s="1" t="str">
        <f>BİLPROG!D6</f>
        <v>2-0</v>
      </c>
      <c r="E85" s="1">
        <f>BİLPROG!E6</f>
        <v>2</v>
      </c>
      <c r="F85" s="1">
        <f>BİLPROG!F6</f>
        <v>3</v>
      </c>
      <c r="G85" s="1" t="str">
        <f>BİLPROG!G6</f>
        <v>Öğr. Gör. Tuğba Cansu TOPALLI</v>
      </c>
      <c r="H85" s="1">
        <f>BİLPROG!H6</f>
        <v>0</v>
      </c>
      <c r="I85" s="193"/>
    </row>
    <row r="86" spans="1:9" x14ac:dyDescent="0.25">
      <c r="A86" s="59" t="str">
        <f>BİLPROG!A7</f>
        <v>BİP110</v>
      </c>
      <c r="B86" s="1" t="str">
        <f>BİLPROG!B7</f>
        <v>Bilgisayar Donanımı</v>
      </c>
      <c r="C86" s="1">
        <f>BİLPROG!C7</f>
        <v>2</v>
      </c>
      <c r="D86" s="1" t="str">
        <f>BİLPROG!D7</f>
        <v>2-0</v>
      </c>
      <c r="E86" s="1">
        <f>BİLPROG!E7</f>
        <v>2</v>
      </c>
      <c r="F86" s="1">
        <f>BİLPROG!F7</f>
        <v>3</v>
      </c>
      <c r="G86" s="1" t="str">
        <f>BİLPROG!G7</f>
        <v>Öğr. Gör. Serkan VARAN</v>
      </c>
      <c r="H86" s="1">
        <f>BİLPROG!H7</f>
        <v>0</v>
      </c>
      <c r="I86" s="193"/>
    </row>
    <row r="87" spans="1:9" x14ac:dyDescent="0.25">
      <c r="A87" s="59" t="str">
        <f>BİLPROG!A8</f>
        <v>BİP122</v>
      </c>
      <c r="B87" s="1" t="str">
        <f>BİLPROG!B8</f>
        <v>İş Sağlığı ve Güvenliği</v>
      </c>
      <c r="C87" s="1">
        <f>BİLPROG!C8</f>
        <v>2</v>
      </c>
      <c r="D87" s="1" t="str">
        <f>BİLPROG!D8</f>
        <v>2-0</v>
      </c>
      <c r="E87" s="1">
        <f>BİLPROG!E8</f>
        <v>2</v>
      </c>
      <c r="F87" s="1">
        <f>BİLPROG!F8</f>
        <v>3</v>
      </c>
      <c r="G87" s="1" t="str">
        <f>BİLPROG!G8</f>
        <v>Öğr. Gör. AslıTOSYALI KARADAĞ</v>
      </c>
      <c r="H87" s="1">
        <f>BİLPROG!H8</f>
        <v>0</v>
      </c>
      <c r="I87" s="193"/>
    </row>
    <row r="88" spans="1:9" x14ac:dyDescent="0.25">
      <c r="A88" s="59" t="str">
        <f>BİLPROG!A9</f>
        <v>BİP126</v>
      </c>
      <c r="B88" s="1" t="str">
        <f>BİLPROG!B9</f>
        <v>Web Editörü</v>
      </c>
      <c r="C88" s="1">
        <f>BİLPROG!C9</f>
        <v>3</v>
      </c>
      <c r="D88" s="1" t="str">
        <f>BİLPROG!D9</f>
        <v>2-1</v>
      </c>
      <c r="E88" s="1">
        <f>BİLPROG!E9</f>
        <v>3</v>
      </c>
      <c r="F88" s="1">
        <f>BİLPROG!F9</f>
        <v>3</v>
      </c>
      <c r="G88" s="1" t="str">
        <f>BİLPROG!G9</f>
        <v>Öğr. Gör. AslıTOSYALI KARADAĞ</v>
      </c>
      <c r="H88" s="1">
        <f>BİLPROG!H9</f>
        <v>0</v>
      </c>
      <c r="I88" s="193"/>
    </row>
    <row r="89" spans="1:9" x14ac:dyDescent="0.25">
      <c r="A89" s="59">
        <f>BİLPROG!A10</f>
        <v>0</v>
      </c>
      <c r="B89" s="1">
        <f>BİLPROG!B10</f>
        <v>0</v>
      </c>
      <c r="C89" s="1">
        <f>BİLPROG!C10</f>
        <v>0</v>
      </c>
      <c r="D89" s="1">
        <f>BİLPROG!D10</f>
        <v>0</v>
      </c>
      <c r="E89" s="1">
        <f>BİLPROG!E10</f>
        <v>0</v>
      </c>
      <c r="F89" s="1">
        <f>BİLPROG!F10</f>
        <v>0</v>
      </c>
      <c r="G89" s="1">
        <f>BİLPROG!G10</f>
        <v>0</v>
      </c>
      <c r="H89" s="1">
        <f>BİLPROG!H10</f>
        <v>0</v>
      </c>
      <c r="I89" s="193"/>
    </row>
    <row r="90" spans="1:9" x14ac:dyDescent="0.25">
      <c r="A90" s="59">
        <f>BİLPROG!A11</f>
        <v>0</v>
      </c>
      <c r="B90" s="1">
        <f>BİLPROG!B11</f>
        <v>0</v>
      </c>
      <c r="C90" s="1">
        <f>BİLPROG!C11</f>
        <v>0</v>
      </c>
      <c r="D90" s="1">
        <f>BİLPROG!D11</f>
        <v>0</v>
      </c>
      <c r="E90" s="1">
        <f>BİLPROG!E11</f>
        <v>0</v>
      </c>
      <c r="F90" s="1">
        <f>BİLPROG!F11</f>
        <v>0</v>
      </c>
      <c r="G90" s="1">
        <f>BİLPROG!G11</f>
        <v>0</v>
      </c>
      <c r="H90" s="1">
        <f>BİLPROG!H11</f>
        <v>0</v>
      </c>
      <c r="I90" s="193"/>
    </row>
    <row r="91" spans="1:9" x14ac:dyDescent="0.25">
      <c r="A91" s="59">
        <f>BİLPROG!A12</f>
        <v>0</v>
      </c>
      <c r="B91" s="1">
        <f>BİLPROG!B12</f>
        <v>0</v>
      </c>
      <c r="C91" s="1">
        <f>BİLPROG!C12</f>
        <v>0</v>
      </c>
      <c r="D91" s="1">
        <f>BİLPROG!D12</f>
        <v>0</v>
      </c>
      <c r="E91" s="1">
        <f>BİLPROG!E12</f>
        <v>0</v>
      </c>
      <c r="F91" s="1">
        <f>BİLPROG!F12</f>
        <v>0</v>
      </c>
      <c r="G91" s="1">
        <f>BİLPROG!G12</f>
        <v>0</v>
      </c>
      <c r="H91" s="1">
        <f>BİLPROG!H12</f>
        <v>0</v>
      </c>
      <c r="I91" s="193"/>
    </row>
    <row r="92" spans="1:9" x14ac:dyDescent="0.25">
      <c r="A92" s="59">
        <f>BİLPROG!A13</f>
        <v>0</v>
      </c>
      <c r="B92" s="1">
        <f>BİLPROG!B13</f>
        <v>0</v>
      </c>
      <c r="C92" s="1">
        <f>BİLPROG!C13</f>
        <v>0</v>
      </c>
      <c r="D92" s="1">
        <f>BİLPROG!D13</f>
        <v>0</v>
      </c>
      <c r="E92" s="1">
        <f>BİLPROG!E13</f>
        <v>0</v>
      </c>
      <c r="F92" s="1">
        <f>BİLPROG!F13</f>
        <v>0</v>
      </c>
      <c r="G92" s="1">
        <f>BİLPROG!G13</f>
        <v>0</v>
      </c>
      <c r="H92" s="1">
        <f>BİLPROG!H13</f>
        <v>0</v>
      </c>
      <c r="I92" s="193"/>
    </row>
    <row r="93" spans="1:9" x14ac:dyDescent="0.25">
      <c r="A93" s="59" t="str">
        <f>BİLPROG!A16</f>
        <v>BİP252</v>
      </c>
      <c r="B93" s="1" t="str">
        <f>BİLPROG!B16</f>
        <v>Görsel Programlama-II</v>
      </c>
      <c r="C93" s="1">
        <f>BİLPROG!C16</f>
        <v>4</v>
      </c>
      <c r="D93" s="1" t="str">
        <f>BİLPROG!D16</f>
        <v>3-1</v>
      </c>
      <c r="E93" s="1">
        <f>BİLPROG!E16</f>
        <v>4</v>
      </c>
      <c r="F93" s="1">
        <f>BİLPROG!F16</f>
        <v>4</v>
      </c>
      <c r="G93" s="1" t="str">
        <f>BİLPROG!G16</f>
        <v>Öğr. Gör. Tuğba Cansu TOPALLI</v>
      </c>
      <c r="H93" s="1">
        <f>BİLPROG!H16</f>
        <v>0</v>
      </c>
      <c r="I93" s="193"/>
    </row>
    <row r="94" spans="1:9" x14ac:dyDescent="0.25">
      <c r="A94" s="59" t="str">
        <f>BİLPROG!A17</f>
        <v>BİP254</v>
      </c>
      <c r="B94" s="1" t="str">
        <f>BİLPROG!B17</f>
        <v>İnternet Programcılığı-II</v>
      </c>
      <c r="C94" s="1">
        <f>BİLPROG!C17</f>
        <v>4</v>
      </c>
      <c r="D94" s="1" t="str">
        <f>BİLPROG!D17</f>
        <v>3-1</v>
      </c>
      <c r="E94" s="1">
        <f>BİLPROG!E17</f>
        <v>4</v>
      </c>
      <c r="F94" s="1">
        <f>BİLPROG!F17</f>
        <v>5</v>
      </c>
      <c r="G94" s="1" t="str">
        <f>BİLPROG!G17</f>
        <v>Öğr. Gör. Neslihan YÖNDEMİR ÇALIŞKAN</v>
      </c>
      <c r="H94" s="1">
        <f>BİLPROG!H17</f>
        <v>0</v>
      </c>
      <c r="I94" s="193"/>
    </row>
    <row r="95" spans="1:9" x14ac:dyDescent="0.25">
      <c r="A95" s="59" t="str">
        <f>BİLPROG!A18</f>
        <v>BİP256</v>
      </c>
      <c r="B95" s="1" t="str">
        <f>BİLPROG!B18</f>
        <v xml:space="preserve">Nesne Tabanlı Programlama-II </v>
      </c>
      <c r="C95" s="1">
        <f>BİLPROG!C18</f>
        <v>4</v>
      </c>
      <c r="D95" s="1" t="str">
        <f>BİLPROG!D18</f>
        <v>3-1</v>
      </c>
      <c r="E95" s="1">
        <f>BİLPROG!E18</f>
        <v>4</v>
      </c>
      <c r="F95" s="1">
        <f>BİLPROG!F18</f>
        <v>6</v>
      </c>
      <c r="G95" s="1" t="str">
        <f>BİLPROG!G18</f>
        <v>Öğr. Gör. Hakan Can ALTUNAY</v>
      </c>
      <c r="H95" s="1">
        <f>BİLPROG!H18</f>
        <v>0</v>
      </c>
      <c r="I95" s="193"/>
    </row>
    <row r="96" spans="1:9" x14ac:dyDescent="0.25">
      <c r="A96" s="59" t="str">
        <f>BİLPROG!A19</f>
        <v>BİP258</v>
      </c>
      <c r="B96" s="1" t="str">
        <f>BİLPROG!B19</f>
        <v>Sistem Analizi ve Tasarımı</v>
      </c>
      <c r="C96" s="1">
        <f>BİLPROG!C19</f>
        <v>4</v>
      </c>
      <c r="D96" s="1" t="str">
        <f>BİLPROG!D19</f>
        <v>2-2</v>
      </c>
      <c r="E96" s="1">
        <f>BİLPROG!E19</f>
        <v>3</v>
      </c>
      <c r="F96" s="1">
        <f>BİLPROG!F19</f>
        <v>5</v>
      </c>
      <c r="G96" s="1" t="str">
        <f>BİLPROG!G19</f>
        <v>Öğr. Gör. Serkan VARAN</v>
      </c>
      <c r="H96" s="1">
        <f>BİLPROG!H19</f>
        <v>0</v>
      </c>
      <c r="I96" s="193"/>
    </row>
    <row r="97" spans="1:9" x14ac:dyDescent="0.25">
      <c r="A97" s="59" t="str">
        <f>BİLPROG!A20</f>
        <v>BİP260</v>
      </c>
      <c r="B97" s="1" t="str">
        <f>BİLPROG!B20</f>
        <v>Sunucu İşletim Sistemi</v>
      </c>
      <c r="C97" s="1">
        <f>BİLPROG!C20</f>
        <v>4</v>
      </c>
      <c r="D97" s="1" t="str">
        <f>BİLPROG!D20</f>
        <v>2-2</v>
      </c>
      <c r="E97" s="1">
        <f>BİLPROG!E20</f>
        <v>3</v>
      </c>
      <c r="F97" s="1">
        <f>BİLPROG!F20</f>
        <v>5</v>
      </c>
      <c r="G97" s="1" t="str">
        <f>BİLPROG!G20</f>
        <v>Öğr. Gör. Tuğba Cansu TOPALLI</v>
      </c>
      <c r="H97" s="1">
        <f>BİLPROG!H20</f>
        <v>0</v>
      </c>
      <c r="I97" s="193"/>
    </row>
    <row r="98" spans="1:9" x14ac:dyDescent="0.25">
      <c r="A98" s="59" t="str">
        <f>BİLPROG!A21</f>
        <v>BİP262</v>
      </c>
      <c r="B98" s="1" t="str">
        <f>BİLPROG!B21</f>
        <v>Oyun Programlama</v>
      </c>
      <c r="C98" s="1">
        <f>BİLPROG!C21</f>
        <v>4</v>
      </c>
      <c r="D98" s="1" t="str">
        <f>BİLPROG!D21</f>
        <v>2-2</v>
      </c>
      <c r="E98" s="1">
        <f>BİLPROG!E21</f>
        <v>3</v>
      </c>
      <c r="F98" s="1">
        <f>BİLPROG!F21</f>
        <v>5</v>
      </c>
      <c r="G98" s="1" t="str">
        <f>BİLPROG!G21</f>
        <v>Öğr. Gör. Sema BİLGİLİ</v>
      </c>
      <c r="H98" s="1">
        <f>BİLPROG!H21</f>
        <v>0</v>
      </c>
      <c r="I98" s="193"/>
    </row>
    <row r="99" spans="1:9" x14ac:dyDescent="0.25">
      <c r="A99" s="59">
        <f>BİLPROG!A22</f>
        <v>0</v>
      </c>
      <c r="B99" s="1">
        <f>BİLPROG!B22</f>
        <v>0</v>
      </c>
      <c r="C99" s="1">
        <f>BİLPROG!C22</f>
        <v>0</v>
      </c>
      <c r="D99" s="1">
        <f>BİLPROG!D22</f>
        <v>0</v>
      </c>
      <c r="E99" s="1">
        <f>BİLPROG!E22</f>
        <v>0</v>
      </c>
      <c r="F99" s="1">
        <f>BİLPROG!F22</f>
        <v>0</v>
      </c>
      <c r="G99" s="1">
        <f>BİLPROG!G22</f>
        <v>0</v>
      </c>
      <c r="H99" s="1">
        <f>BİLPROG!H22</f>
        <v>0</v>
      </c>
      <c r="I99" s="193"/>
    </row>
    <row r="100" spans="1:9" x14ac:dyDescent="0.25">
      <c r="A100" s="59">
        <f>BİLPROG!A23</f>
        <v>0</v>
      </c>
      <c r="B100" s="1">
        <f>BİLPROG!B23</f>
        <v>0</v>
      </c>
      <c r="C100" s="1">
        <f>BİLPROG!C23</f>
        <v>0</v>
      </c>
      <c r="D100" s="1">
        <f>BİLPROG!D23</f>
        <v>0</v>
      </c>
      <c r="E100" s="1">
        <f>BİLPROG!E23</f>
        <v>0</v>
      </c>
      <c r="F100" s="1">
        <f>BİLPROG!F23</f>
        <v>0</v>
      </c>
      <c r="G100" s="1">
        <f>BİLPROG!G23</f>
        <v>0</v>
      </c>
      <c r="H100" s="1">
        <f>BİLPROG!H23</f>
        <v>0</v>
      </c>
      <c r="I100" s="193"/>
    </row>
    <row r="101" spans="1:9" x14ac:dyDescent="0.25">
      <c r="A101" s="59" t="str">
        <f>BİLPROG!A24</f>
        <v>BİL</v>
      </c>
      <c r="B101" s="1">
        <f>BİLPROG!B24</f>
        <v>0</v>
      </c>
      <c r="C101" s="1">
        <f>BİLPROG!C24</f>
        <v>0</v>
      </c>
      <c r="D101" s="1">
        <f>BİLPROG!D24</f>
        <v>0</v>
      </c>
      <c r="E101" s="1">
        <f>BİLPROG!E24</f>
        <v>0</v>
      </c>
      <c r="F101" s="1">
        <f>BİLPROG!F24</f>
        <v>0</v>
      </c>
      <c r="G101" s="1">
        <f>BİLPROG!G24</f>
        <v>0</v>
      </c>
      <c r="H101" s="1">
        <f>BİLPROG!H24</f>
        <v>0</v>
      </c>
      <c r="I101" s="193"/>
    </row>
    <row r="102" spans="1:9" ht="15.75" thickBot="1" x14ac:dyDescent="0.3">
      <c r="A102" s="62">
        <f>BİLPROG!A25</f>
        <v>0</v>
      </c>
      <c r="B102" s="63">
        <f>BİLPROG!B25</f>
        <v>0</v>
      </c>
      <c r="C102" s="63">
        <f>BİLPROG!C25</f>
        <v>0</v>
      </c>
      <c r="D102" s="63">
        <f>BİLPROG!D25</f>
        <v>0</v>
      </c>
      <c r="E102" s="63">
        <f>BİLPROG!E25</f>
        <v>0</v>
      </c>
      <c r="F102" s="63">
        <f>BİLPROG!F25</f>
        <v>0</v>
      </c>
      <c r="G102" s="63">
        <f>BİLPROG!G25</f>
        <v>0</v>
      </c>
      <c r="H102" s="63">
        <f>BİLPROG!H25</f>
        <v>0</v>
      </c>
      <c r="I102" s="194"/>
    </row>
    <row r="103" spans="1:9" x14ac:dyDescent="0.25">
      <c r="A103" s="57" t="str">
        <f>BİLGÜV!A4</f>
        <v>BGP102</v>
      </c>
      <c r="B103" s="58" t="str">
        <f>BİLGÜV!B4</f>
        <v>Java Programlama</v>
      </c>
      <c r="C103" s="58">
        <f>BİLGÜV!C4</f>
        <v>3</v>
      </c>
      <c r="D103" s="58" t="str">
        <f>BİLGÜV!D4</f>
        <v>2-1</v>
      </c>
      <c r="E103" s="58">
        <f>BİLGÜV!E4</f>
        <v>3</v>
      </c>
      <c r="F103" s="58">
        <f>BİLGÜV!F4</f>
        <v>4</v>
      </c>
      <c r="G103" s="58" t="str">
        <f>BİLGÜV!G4</f>
        <v>Öğr. Gör. Tuğba Cansu TOPALLI</v>
      </c>
      <c r="H103" s="58">
        <f>BİLGÜV!H4</f>
        <v>0</v>
      </c>
      <c r="I103" s="187" t="s">
        <v>59</v>
      </c>
    </row>
    <row r="104" spans="1:9" x14ac:dyDescent="0.25">
      <c r="A104" s="59" t="str">
        <f>BİLGÜV!A5</f>
        <v>BGP104</v>
      </c>
      <c r="B104" s="1" t="str">
        <f>BİLGÜV!B5</f>
        <v>Web Tasarımının Temelleri</v>
      </c>
      <c r="C104" s="1">
        <f>BİLGÜV!C5</f>
        <v>3</v>
      </c>
      <c r="D104" s="1" t="str">
        <f>BİLGÜV!D5</f>
        <v>2-1</v>
      </c>
      <c r="E104" s="1">
        <f>BİLGÜV!E5</f>
        <v>3</v>
      </c>
      <c r="F104" s="1">
        <f>BİLGÜV!F5</f>
        <v>3</v>
      </c>
      <c r="G104" s="1" t="str">
        <f>BİLGÜV!G5</f>
        <v>Öğr. Gör. AslıTOSYALI KARADAĞ</v>
      </c>
      <c r="H104" s="1">
        <f>BİLGÜV!H5</f>
        <v>0</v>
      </c>
      <c r="I104" s="188"/>
    </row>
    <row r="105" spans="1:9" x14ac:dyDescent="0.25">
      <c r="A105" s="59" t="str">
        <f>BİLGÜV!A6</f>
        <v>BGP106</v>
      </c>
      <c r="B105" s="1" t="str">
        <f>BİLGÜV!B6</f>
        <v>Veri Tabanı</v>
      </c>
      <c r="C105" s="1">
        <f>BİLGÜV!C6</f>
        <v>4</v>
      </c>
      <c r="D105" s="1" t="str">
        <f>BİLGÜV!D6</f>
        <v>3-1</v>
      </c>
      <c r="E105" s="1">
        <f>BİLGÜV!E6</f>
        <v>4</v>
      </c>
      <c r="F105" s="1">
        <f>BİLGÜV!F6</f>
        <v>6</v>
      </c>
      <c r="G105" s="1" t="str">
        <f>BİLGÜV!G6</f>
        <v>Öğr. Gör. Sema BİLGİLİ</v>
      </c>
      <c r="H105" s="1">
        <f>BİLGÜV!H6</f>
        <v>0</v>
      </c>
      <c r="I105" s="188"/>
    </row>
    <row r="106" spans="1:9" x14ac:dyDescent="0.25">
      <c r="A106" s="59" t="str">
        <f>BİLGÜV!A7</f>
        <v>BGP108</v>
      </c>
      <c r="B106" s="1" t="str">
        <f>BİLGÜV!B7</f>
        <v>Bilgi ve Ağ Güvenliği</v>
      </c>
      <c r="C106" s="1">
        <f>BİLGÜV!C7</f>
        <v>3</v>
      </c>
      <c r="D106" s="1" t="str">
        <f>BİLGÜV!D7</f>
        <v>2-1</v>
      </c>
      <c r="E106" s="1">
        <f>BİLGÜV!E7</f>
        <v>3</v>
      </c>
      <c r="F106" s="1">
        <f>BİLGÜV!F7</f>
        <v>2</v>
      </c>
      <c r="G106" s="1" t="str">
        <f>BİLGÜV!G7</f>
        <v>Öğr. Gör. Emre ENGİN</v>
      </c>
      <c r="H106" s="1">
        <f>BİLGÜV!H7</f>
        <v>0</v>
      </c>
      <c r="I106" s="188"/>
    </row>
    <row r="107" spans="1:9" x14ac:dyDescent="0.25">
      <c r="A107" s="59" t="str">
        <f>BİLGÜV!A8</f>
        <v>BGP112</v>
      </c>
      <c r="B107" s="1" t="str">
        <f>BİLGÜV!B8</f>
        <v>Bilgisayar Donanımı</v>
      </c>
      <c r="C107" s="1">
        <f>BİLGÜV!C8</f>
        <v>2</v>
      </c>
      <c r="D107" s="1" t="str">
        <f>BİLGÜV!D8</f>
        <v>2-0</v>
      </c>
      <c r="E107" s="1">
        <f>BİLGÜV!E8</f>
        <v>2</v>
      </c>
      <c r="F107" s="1">
        <f>BİLGÜV!F8</f>
        <v>3</v>
      </c>
      <c r="G107" s="1" t="str">
        <f>BİLGÜV!G8</f>
        <v>Öğr. Gör. Serkan VARAN</v>
      </c>
      <c r="H107" s="1">
        <f>BİLGÜV!H8</f>
        <v>0</v>
      </c>
      <c r="I107" s="188"/>
    </row>
    <row r="108" spans="1:9" x14ac:dyDescent="0.25">
      <c r="A108" s="59" t="str">
        <f>BİLGÜV!A9</f>
        <v>BGP114</v>
      </c>
      <c r="B108" s="1" t="str">
        <f>BİLGÜV!B9</f>
        <v>Veri Yapıları ve Programlama</v>
      </c>
      <c r="C108" s="1">
        <f>BİLGÜV!C9</f>
        <v>3</v>
      </c>
      <c r="D108" s="1" t="str">
        <f>BİLGÜV!D9</f>
        <v>2-1</v>
      </c>
      <c r="E108" s="1">
        <f>BİLGÜV!E9</f>
        <v>3</v>
      </c>
      <c r="F108" s="1">
        <f>BİLGÜV!F9</f>
        <v>3</v>
      </c>
      <c r="G108" s="1" t="str">
        <f>BİLGÜV!G9</f>
        <v>Öğr. Gör. Hakan Can ALTUNAY</v>
      </c>
      <c r="H108" s="1">
        <f>BİLGÜV!H9</f>
        <v>0</v>
      </c>
      <c r="I108" s="188"/>
    </row>
    <row r="109" spans="1:9" x14ac:dyDescent="0.25">
      <c r="A109" s="59" t="str">
        <f>BİLGÜV!A10</f>
        <v>BGP110</v>
      </c>
      <c r="B109" s="1" t="str">
        <f>BİLGÜV!B10</f>
        <v>Bilişim Hukuku</v>
      </c>
      <c r="C109" s="1">
        <f>BİLGÜV!C10</f>
        <v>2</v>
      </c>
      <c r="D109" s="1" t="str">
        <f>BİLGÜV!D10</f>
        <v>2-0</v>
      </c>
      <c r="E109" s="1">
        <f>BİLGÜV!E10</f>
        <v>2</v>
      </c>
      <c r="F109" s="1">
        <f>BİLGÜV!F10</f>
        <v>3</v>
      </c>
      <c r="G109" s="1" t="str">
        <f>BİLGÜV!G10</f>
        <v>Öğr. Gör. Neslihan YÖNDEMİR ÇALIŞKAN</v>
      </c>
      <c r="H109" s="1">
        <f>BİLGÜV!H10</f>
        <v>0</v>
      </c>
      <c r="I109" s="188"/>
    </row>
    <row r="110" spans="1:9" x14ac:dyDescent="0.25">
      <c r="A110" s="59">
        <f>BİLGÜV!A11</f>
        <v>0</v>
      </c>
      <c r="B110" s="1">
        <f>BİLGÜV!B11</f>
        <v>0</v>
      </c>
      <c r="C110" s="1">
        <f>BİLGÜV!C11</f>
        <v>0</v>
      </c>
      <c r="D110" s="1">
        <f>BİLGÜV!D11</f>
        <v>0</v>
      </c>
      <c r="E110" s="1">
        <f>BİLGÜV!E11</f>
        <v>0</v>
      </c>
      <c r="F110" s="1">
        <f>BİLGÜV!F11</f>
        <v>0</v>
      </c>
      <c r="G110" s="1">
        <f>BİLGÜV!G11</f>
        <v>0</v>
      </c>
      <c r="H110" s="1">
        <f>BİLGÜV!H11</f>
        <v>0</v>
      </c>
      <c r="I110" s="188"/>
    </row>
    <row r="111" spans="1:9" x14ac:dyDescent="0.25">
      <c r="A111" s="59">
        <f>BİLGÜV!A12</f>
        <v>0</v>
      </c>
      <c r="B111" s="1">
        <f>BİLGÜV!B12</f>
        <v>0</v>
      </c>
      <c r="C111" s="1">
        <f>BİLGÜV!C12</f>
        <v>0</v>
      </c>
      <c r="D111" s="1">
        <f>BİLGÜV!D12</f>
        <v>0</v>
      </c>
      <c r="E111" s="1">
        <f>BİLGÜV!E12</f>
        <v>0</v>
      </c>
      <c r="F111" s="1">
        <f>BİLGÜV!F12</f>
        <v>0</v>
      </c>
      <c r="G111" s="1">
        <f>BİLGÜV!G12</f>
        <v>0</v>
      </c>
      <c r="H111" s="1">
        <f>BİLGÜV!H12</f>
        <v>0</v>
      </c>
      <c r="I111" s="188"/>
    </row>
    <row r="112" spans="1:9" x14ac:dyDescent="0.25">
      <c r="A112" s="59">
        <f>BİLGÜV!A13</f>
        <v>0</v>
      </c>
      <c r="B112" s="1">
        <f>BİLGÜV!B13</f>
        <v>0</v>
      </c>
      <c r="C112" s="1">
        <f>BİLGÜV!C13</f>
        <v>0</v>
      </c>
      <c r="D112" s="1">
        <f>BİLGÜV!D13</f>
        <v>0</v>
      </c>
      <c r="E112" s="1">
        <f>BİLGÜV!E13</f>
        <v>0</v>
      </c>
      <c r="F112" s="1">
        <f>BİLGÜV!F13</f>
        <v>0</v>
      </c>
      <c r="G112" s="1">
        <f>BİLGÜV!G13</f>
        <v>0</v>
      </c>
      <c r="H112" s="1">
        <f>BİLGÜV!H13</f>
        <v>0</v>
      </c>
      <c r="I112" s="188"/>
    </row>
    <row r="113" spans="1:9" x14ac:dyDescent="0.25">
      <c r="A113" s="59" t="str">
        <f>BİLGÜV!A16</f>
        <v>BGP224</v>
      </c>
      <c r="B113" s="1" t="str">
        <f>BİLGÜV!B16</f>
        <v>Güvenlik Denetim Süreci ve Yönetimi</v>
      </c>
      <c r="C113" s="1">
        <f>BİLGÜV!C16</f>
        <v>3</v>
      </c>
      <c r="D113" s="1" t="str">
        <f>BİLGÜV!D16</f>
        <v>2-1</v>
      </c>
      <c r="E113" s="1">
        <f>BİLGÜV!E16</f>
        <v>3</v>
      </c>
      <c r="F113" s="1">
        <f>BİLGÜV!F16</f>
        <v>5</v>
      </c>
      <c r="G113" s="1" t="str">
        <f>BİLGÜV!G16</f>
        <v>Öğr. Gör. Emre ENGİN</v>
      </c>
      <c r="H113" s="1">
        <f>BİLGÜV!H16</f>
        <v>0</v>
      </c>
      <c r="I113" s="188"/>
    </row>
    <row r="114" spans="1:9" x14ac:dyDescent="0.25">
      <c r="A114" s="59" t="str">
        <f>BİLGÜV!A17</f>
        <v>BGP226</v>
      </c>
      <c r="B114" s="1" t="str">
        <f>BİLGÜV!B17</f>
        <v>Bilgisayar Ağlarının Programlanması</v>
      </c>
      <c r="C114" s="1">
        <f>BİLGÜV!C17</f>
        <v>3</v>
      </c>
      <c r="D114" s="1" t="str">
        <f>BİLGÜV!D17</f>
        <v>2-1</v>
      </c>
      <c r="E114" s="1">
        <f>BİLGÜV!E17</f>
        <v>3</v>
      </c>
      <c r="F114" s="1">
        <f>BİLGÜV!F17</f>
        <v>5</v>
      </c>
      <c r="G114" s="1" t="str">
        <f>BİLGÜV!G17</f>
        <v>Öğr. Gör. Hakan Can ALTUNAY</v>
      </c>
      <c r="H114" s="1">
        <f>BİLGÜV!H17</f>
        <v>0</v>
      </c>
      <c r="I114" s="188"/>
    </row>
    <row r="115" spans="1:9" x14ac:dyDescent="0.25">
      <c r="A115" s="59" t="str">
        <f>BİLGÜV!A18</f>
        <v>BGP228</v>
      </c>
      <c r="B115" s="1" t="str">
        <f>BİLGÜV!B18</f>
        <v>Ağ Güvenlik Uygulamaları</v>
      </c>
      <c r="C115" s="1">
        <f>BİLGÜV!C18</f>
        <v>4</v>
      </c>
      <c r="D115" s="1" t="str">
        <f>BİLGÜV!D18</f>
        <v>2-2</v>
      </c>
      <c r="E115" s="1">
        <f>BİLGÜV!E18</f>
        <v>3</v>
      </c>
      <c r="F115" s="1">
        <f>BİLGÜV!F18</f>
        <v>4</v>
      </c>
      <c r="G115" s="1" t="str">
        <f>BİLGÜV!G18</f>
        <v>Öğr. Gör. Emre ENGİN</v>
      </c>
      <c r="H115" s="1">
        <f>BİLGÜV!H18</f>
        <v>0</v>
      </c>
      <c r="I115" s="188"/>
    </row>
    <row r="116" spans="1:9" x14ac:dyDescent="0.25">
      <c r="A116" s="59" t="str">
        <f>BİLGÜV!A19</f>
        <v>BGP230</v>
      </c>
      <c r="B116" s="1" t="str">
        <f>BİLGÜV!B19</f>
        <v>Güvenlik Duvarı Çözüm Uygulamaları</v>
      </c>
      <c r="C116" s="1">
        <f>BİLGÜV!C19</f>
        <v>4</v>
      </c>
      <c r="D116" s="1" t="str">
        <f>BİLGÜV!D19</f>
        <v>2-2</v>
      </c>
      <c r="E116" s="1">
        <f>BİLGÜV!E19</f>
        <v>3</v>
      </c>
      <c r="F116" s="1">
        <f>BİLGÜV!F19</f>
        <v>5</v>
      </c>
      <c r="G116" s="1" t="str">
        <f>BİLGÜV!G19</f>
        <v>Öğr. Gör. Hakan Can ALTUNAY</v>
      </c>
      <c r="H116" s="1">
        <f>BİLGÜV!H19</f>
        <v>0</v>
      </c>
      <c r="I116" s="188"/>
    </row>
    <row r="117" spans="1:9" x14ac:dyDescent="0.25">
      <c r="A117" s="59" t="str">
        <f>BİLGÜV!A20</f>
        <v>BGP232</v>
      </c>
      <c r="B117" s="1" t="str">
        <f>BİLGÜV!B20</f>
        <v>Sanallaştırma Teknolojileri</v>
      </c>
      <c r="C117" s="1">
        <f>BİLGÜV!C20</f>
        <v>4</v>
      </c>
      <c r="D117" s="1" t="str">
        <f>BİLGÜV!D20</f>
        <v>2-2</v>
      </c>
      <c r="E117" s="1">
        <f>BİLGÜV!E20</f>
        <v>3</v>
      </c>
      <c r="F117" s="1">
        <f>BİLGÜV!F20</f>
        <v>4</v>
      </c>
      <c r="G117" s="1" t="str">
        <f>BİLGÜV!G20</f>
        <v>Öğr. Gör. Sema BİLGİLİ</v>
      </c>
      <c r="H117" s="1">
        <f>BİLGÜV!H20</f>
        <v>0</v>
      </c>
      <c r="I117" s="188"/>
    </row>
    <row r="118" spans="1:9" x14ac:dyDescent="0.25">
      <c r="A118" s="59" t="str">
        <f>BİLGÜV!A21</f>
        <v>BGP218</v>
      </c>
      <c r="B118" s="1" t="str">
        <f>BİLGÜV!B21</f>
        <v>Kriptoloji Algoritmaları</v>
      </c>
      <c r="C118" s="1">
        <f>BİLGÜV!C21</f>
        <v>3</v>
      </c>
      <c r="D118" s="1" t="str">
        <f>BİLGÜV!D21</f>
        <v>3-0</v>
      </c>
      <c r="E118" s="1">
        <f>BİLGÜV!E21</f>
        <v>3</v>
      </c>
      <c r="F118" s="1">
        <f>BİLGÜV!F21</f>
        <v>4</v>
      </c>
      <c r="G118" s="1" t="str">
        <f>BİLGÜV!G21</f>
        <v>Öğr. Gör. Emre ENGİN</v>
      </c>
      <c r="H118" s="1">
        <f>BİLGÜV!H21</f>
        <v>0</v>
      </c>
      <c r="I118" s="188"/>
    </row>
    <row r="119" spans="1:9" x14ac:dyDescent="0.25">
      <c r="A119" s="59" t="str">
        <f>BİLGÜV!A22</f>
        <v>BGP234</v>
      </c>
      <c r="B119" s="1" t="str">
        <f>BİLGÜV!B22</f>
        <v>Girişimcilik ve Yenilikçilik</v>
      </c>
      <c r="C119" s="1">
        <f>BİLGÜV!C22</f>
        <v>2</v>
      </c>
      <c r="D119" s="1" t="str">
        <f>BİLGÜV!D22</f>
        <v>2-0</v>
      </c>
      <c r="E119" s="1">
        <f>BİLGÜV!E22</f>
        <v>2</v>
      </c>
      <c r="F119" s="1">
        <f>BİLGÜV!F22</f>
        <v>3</v>
      </c>
      <c r="G119" s="1" t="str">
        <f>BİLGÜV!G22</f>
        <v>Öğr. Gör. Neslihan YÖNDEMİR ÇALIŞKAN</v>
      </c>
      <c r="H119" s="1">
        <f>BİLGÜV!H22</f>
        <v>0</v>
      </c>
      <c r="I119" s="188"/>
    </row>
    <row r="120" spans="1:9" x14ac:dyDescent="0.25">
      <c r="A120" s="59">
        <f>BİLGÜV!A23</f>
        <v>0</v>
      </c>
      <c r="B120" s="1">
        <f>BİLGÜV!B23</f>
        <v>0</v>
      </c>
      <c r="C120" s="1">
        <f>BİLGÜV!C23</f>
        <v>0</v>
      </c>
      <c r="D120" s="1">
        <f>BİLGÜV!D23</f>
        <v>0</v>
      </c>
      <c r="E120" s="1">
        <f>BİLGÜV!E23</f>
        <v>0</v>
      </c>
      <c r="F120" s="1">
        <f>BİLGÜV!F23</f>
        <v>0</v>
      </c>
      <c r="G120" s="1">
        <f>BİLGÜV!G23</f>
        <v>0</v>
      </c>
      <c r="H120" s="1">
        <f>BİLGÜV!H23</f>
        <v>0</v>
      </c>
      <c r="I120" s="188"/>
    </row>
    <row r="121" spans="1:9" x14ac:dyDescent="0.25">
      <c r="A121" s="59">
        <f>BİLGÜV!A24</f>
        <v>0</v>
      </c>
      <c r="B121" s="1">
        <f>BİLGÜV!B24</f>
        <v>0</v>
      </c>
      <c r="C121" s="1">
        <f>BİLGÜV!C24</f>
        <v>0</v>
      </c>
      <c r="D121" s="1">
        <f>BİLGÜV!D24</f>
        <v>0</v>
      </c>
      <c r="E121" s="1">
        <f>BİLGÜV!E24</f>
        <v>0</v>
      </c>
      <c r="F121" s="1">
        <f>BİLGÜV!F24</f>
        <v>0</v>
      </c>
      <c r="G121" s="1">
        <f>BİLGÜV!G24</f>
        <v>0</v>
      </c>
      <c r="H121" s="1">
        <f>BİLGÜV!H24</f>
        <v>0</v>
      </c>
      <c r="I121" s="188"/>
    </row>
    <row r="122" spans="1:9" ht="15.75" thickBot="1" x14ac:dyDescent="0.3">
      <c r="A122" s="60">
        <f>BİLGÜV!A25</f>
        <v>0</v>
      </c>
      <c r="B122" s="61">
        <f>BİLGÜV!B25</f>
        <v>0</v>
      </c>
      <c r="C122" s="61">
        <f>BİLGÜV!C25</f>
        <v>0</v>
      </c>
      <c r="D122" s="61">
        <f>BİLGÜV!D25</f>
        <v>0</v>
      </c>
      <c r="E122" s="61">
        <f>BİLGÜV!E25</f>
        <v>0</v>
      </c>
      <c r="F122" s="61">
        <f>BİLGÜV!F25</f>
        <v>0</v>
      </c>
      <c r="G122" s="61">
        <f>BİLGÜV!G25</f>
        <v>0</v>
      </c>
      <c r="H122" s="61">
        <f>BİLGÜV!H25</f>
        <v>0</v>
      </c>
      <c r="I122" s="189"/>
    </row>
  </sheetData>
  <mergeCells count="6">
    <mergeCell ref="I103:I122"/>
    <mergeCell ref="I42:I61"/>
    <mergeCell ref="I62:I82"/>
    <mergeCell ref="I1:I20"/>
    <mergeCell ref="I21:I41"/>
    <mergeCell ref="I83:I102"/>
  </mergeCells>
  <pageMargins left="0.70866141732283472" right="0.70866141732283472" top="0.4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9" workbookViewId="0">
      <selection activeCell="O31" sqref="O31"/>
    </sheetView>
  </sheetViews>
  <sheetFormatPr defaultRowHeight="15" x14ac:dyDescent="0.25"/>
  <cols>
    <col min="2" max="2" width="10.7109375" customWidth="1"/>
    <col min="3" max="3" width="5.7109375" customWidth="1"/>
    <col min="5" max="5" width="40.28515625" customWidth="1"/>
  </cols>
  <sheetData>
    <row r="1" spans="1:5" ht="15.75" customHeight="1" x14ac:dyDescent="0.25">
      <c r="A1" s="57" t="str">
        <f>'Çağrı Merkezi'!E3</f>
        <v>Dr.Öğr. Üyesi Evren ERGÜN</v>
      </c>
      <c r="B1" s="58" t="s">
        <v>46</v>
      </c>
      <c r="C1" s="41">
        <v>0.375</v>
      </c>
      <c r="D1" s="58" t="str">
        <f>'Çağrı Merkezi'!C3</f>
        <v>ÇM122</v>
      </c>
      <c r="E1" s="155" t="str">
        <f>'Çağrı Merkezi'!D3</f>
        <v>Temel ve Ticari Matematik</v>
      </c>
    </row>
    <row r="2" spans="1:5" x14ac:dyDescent="0.25">
      <c r="A2" s="59" t="str">
        <f>'Çağrı Merkezi'!E4</f>
        <v>Dr.Öğr. Üyesi Evren ERGÜN</v>
      </c>
      <c r="B2" s="1" t="s">
        <v>46</v>
      </c>
      <c r="C2" s="45">
        <v>0.41666666666666669</v>
      </c>
      <c r="D2" s="1" t="str">
        <f>'Çağrı Merkezi'!C4</f>
        <v>ÇM122</v>
      </c>
      <c r="E2" s="156" t="str">
        <f>'Çağrı Merkezi'!D4</f>
        <v>Temel ve Ticari Matematik</v>
      </c>
    </row>
    <row r="3" spans="1:5" x14ac:dyDescent="0.25">
      <c r="A3" s="59" t="str">
        <f>'Çağrı Merkezi'!E5</f>
        <v>Dr.Öğr. Üyesi Evren ERGÜN</v>
      </c>
      <c r="B3" s="1" t="s">
        <v>46</v>
      </c>
      <c r="C3" s="45">
        <v>0.45833333333333331</v>
      </c>
      <c r="D3" s="1" t="str">
        <f>'Çağrı Merkezi'!C5</f>
        <v>ÇM122</v>
      </c>
      <c r="E3" s="156" t="str">
        <f>'Çağrı Merkezi'!D5</f>
        <v>Temel ve Ticari Matematik</v>
      </c>
    </row>
    <row r="4" spans="1:5" x14ac:dyDescent="0.25">
      <c r="A4" s="59" t="str">
        <f>'Çağrı Merkezi'!E6</f>
        <v xml:space="preserve"> </v>
      </c>
      <c r="B4" s="1" t="s">
        <v>46</v>
      </c>
      <c r="C4" s="140"/>
      <c r="D4" s="1">
        <f>'Çağrı Merkezi'!C6</f>
        <v>0</v>
      </c>
      <c r="E4" s="156" t="str">
        <f>'Çağrı Merkezi'!D6</f>
        <v xml:space="preserve"> </v>
      </c>
    </row>
    <row r="5" spans="1:5" x14ac:dyDescent="0.25">
      <c r="A5" s="59" t="str">
        <f>'Çağrı Merkezi'!E7</f>
        <v>Öğr. Gör. Dursun KIRMEMİŞ</v>
      </c>
      <c r="B5" s="1" t="s">
        <v>46</v>
      </c>
      <c r="C5" s="45">
        <v>0.54166666666666663</v>
      </c>
      <c r="D5" s="1" t="str">
        <f>'Çağrı Merkezi'!C7</f>
        <v>ÇM106</v>
      </c>
      <c r="E5" s="156" t="str">
        <f>'Çağrı Merkezi'!D7</f>
        <v>Çağrı Merkezi Yönetimi II</v>
      </c>
    </row>
    <row r="6" spans="1:5" x14ac:dyDescent="0.25">
      <c r="A6" s="59" t="str">
        <f>'Çağrı Merkezi'!E8</f>
        <v>Öğr. Gör. Dursun KIRMEMİŞ</v>
      </c>
      <c r="B6" s="1" t="s">
        <v>46</v>
      </c>
      <c r="C6" s="45">
        <v>0.58333333333333337</v>
      </c>
      <c r="D6" s="1" t="str">
        <f>'Çağrı Merkezi'!C8</f>
        <v>ÇM106</v>
      </c>
      <c r="E6" s="156" t="str">
        <f>'Çağrı Merkezi'!D8</f>
        <v>Çağrı Merkezi Yönetimi II</v>
      </c>
    </row>
    <row r="7" spans="1:5" x14ac:dyDescent="0.25">
      <c r="A7" s="59" t="str">
        <f>'Çağrı Merkezi'!E9</f>
        <v>Öğr. Gör. Dursun KIRMEMİŞ</v>
      </c>
      <c r="B7" s="1" t="s">
        <v>46</v>
      </c>
      <c r="C7" s="45">
        <v>0.625</v>
      </c>
      <c r="D7" s="1" t="str">
        <f>'Çağrı Merkezi'!C9</f>
        <v>ÇM106</v>
      </c>
      <c r="E7" s="156" t="str">
        <f>'Çağrı Merkezi'!D9</f>
        <v>Çağrı Merkezi Yönetimi II</v>
      </c>
    </row>
    <row r="8" spans="1:5" ht="15.75" thickBot="1" x14ac:dyDescent="0.3">
      <c r="A8" s="60" t="str">
        <f>'Çağrı Merkezi'!E10</f>
        <v xml:space="preserve"> </v>
      </c>
      <c r="B8" s="61" t="s">
        <v>46</v>
      </c>
      <c r="C8" s="48">
        <v>0.66666666666666663</v>
      </c>
      <c r="D8" s="61">
        <f>'Çağrı Merkezi'!C10</f>
        <v>0</v>
      </c>
      <c r="E8" s="157" t="str">
        <f>'Çağrı Merkezi'!D10</f>
        <v xml:space="preserve"> </v>
      </c>
    </row>
    <row r="9" spans="1:5" ht="15.75" customHeight="1" x14ac:dyDescent="0.25">
      <c r="A9" s="57" t="str">
        <f>'Çağrı Merkezi'!E11</f>
        <v>Öğr. Gör. Dursun KIRMEMİŞ</v>
      </c>
      <c r="B9" s="58" t="s">
        <v>47</v>
      </c>
      <c r="C9" s="41">
        <v>0.375</v>
      </c>
      <c r="D9" s="58" t="str">
        <f>'Çağrı Merkezi'!C11</f>
        <v>ÇM116</v>
      </c>
      <c r="E9" s="155" t="str">
        <f>'Çağrı Merkezi'!D11</f>
        <v>Çağrı Alma Tekniklerine Giriş</v>
      </c>
    </row>
    <row r="10" spans="1:5" x14ac:dyDescent="0.25">
      <c r="A10" s="59" t="str">
        <f>'Çağrı Merkezi'!E12</f>
        <v>Öğr. Gör. Dursun KIRMEMİŞ</v>
      </c>
      <c r="B10" s="1" t="s">
        <v>47</v>
      </c>
      <c r="C10" s="45">
        <v>0.41666666666666669</v>
      </c>
      <c r="D10" s="1" t="str">
        <f>'Çağrı Merkezi'!C12</f>
        <v>ÇM116</v>
      </c>
      <c r="E10" s="156" t="str">
        <f>'Çağrı Merkezi'!D12</f>
        <v>Çağrı Alma Tekniklerine Giriş</v>
      </c>
    </row>
    <row r="11" spans="1:5" x14ac:dyDescent="0.25">
      <c r="A11" s="59" t="str">
        <f>'Çağrı Merkezi'!E13</f>
        <v>Öğr. Gör. Dursun KIRMEMİŞ</v>
      </c>
      <c r="B11" s="1" t="s">
        <v>47</v>
      </c>
      <c r="C11" s="45">
        <v>0.45833333333333331</v>
      </c>
      <c r="D11" s="1" t="str">
        <f>'Çağrı Merkezi'!C13</f>
        <v>ÇM116</v>
      </c>
      <c r="E11" s="156" t="str">
        <f>'Çağrı Merkezi'!D13</f>
        <v>Çağrı Alma Tekniklerine Giriş</v>
      </c>
    </row>
    <row r="12" spans="1:5" x14ac:dyDescent="0.25">
      <c r="A12" s="59" t="str">
        <f>'Çağrı Merkezi'!E14</f>
        <v xml:space="preserve"> </v>
      </c>
      <c r="B12" s="1" t="s">
        <v>47</v>
      </c>
      <c r="C12" s="45"/>
      <c r="D12" s="1">
        <f>'Çağrı Merkezi'!C14</f>
        <v>0</v>
      </c>
      <c r="E12" s="156" t="str">
        <f>'Çağrı Merkezi'!D14</f>
        <v xml:space="preserve"> </v>
      </c>
    </row>
    <row r="13" spans="1:5" x14ac:dyDescent="0.25">
      <c r="A13" s="59" t="str">
        <f>'Çağrı Merkezi'!E15</f>
        <v xml:space="preserve"> </v>
      </c>
      <c r="B13" s="1" t="s">
        <v>47</v>
      </c>
      <c r="C13" s="45">
        <v>0.54166666666666663</v>
      </c>
      <c r="D13" s="1">
        <f>'Çağrı Merkezi'!C15</f>
        <v>0</v>
      </c>
      <c r="E13" s="156" t="str">
        <f>'Çağrı Merkezi'!D15</f>
        <v xml:space="preserve"> </v>
      </c>
    </row>
    <row r="14" spans="1:5" x14ac:dyDescent="0.25">
      <c r="A14" s="59" t="str">
        <f>'Çağrı Merkezi'!E16</f>
        <v xml:space="preserve"> </v>
      </c>
      <c r="B14" s="1" t="s">
        <v>47</v>
      </c>
      <c r="C14" s="45">
        <v>0.58333333333333337</v>
      </c>
      <c r="D14" s="1">
        <f>'Çağrı Merkezi'!C16</f>
        <v>0</v>
      </c>
      <c r="E14" s="156" t="str">
        <f>'Çağrı Merkezi'!D16</f>
        <v xml:space="preserve"> </v>
      </c>
    </row>
    <row r="15" spans="1:5" x14ac:dyDescent="0.25">
      <c r="A15" s="59" t="str">
        <f>'Çağrı Merkezi'!E17</f>
        <v>Öğr. Gör. Mürsel KAN</v>
      </c>
      <c r="B15" s="1" t="s">
        <v>47</v>
      </c>
      <c r="C15" s="45">
        <v>0.625</v>
      </c>
      <c r="D15" s="1" t="str">
        <f>'Çağrı Merkezi'!C17</f>
        <v>ÇM108</v>
      </c>
      <c r="E15" s="156" t="str">
        <f>'Çağrı Merkezi'!D17</f>
        <v>Kişilerarası İletişim</v>
      </c>
    </row>
    <row r="16" spans="1:5" ht="15.75" thickBot="1" x14ac:dyDescent="0.3">
      <c r="A16" s="60" t="str">
        <f>'Çağrı Merkezi'!E18</f>
        <v>Öğr. Gör. Mürsel KAN</v>
      </c>
      <c r="B16" s="61" t="s">
        <v>47</v>
      </c>
      <c r="C16" s="48">
        <v>0.66666666666666663</v>
      </c>
      <c r="D16" s="61" t="str">
        <f>'Çağrı Merkezi'!C18</f>
        <v>ÇM108</v>
      </c>
      <c r="E16" s="157" t="str">
        <f>'Çağrı Merkezi'!D18</f>
        <v>Kişilerarası İletişim</v>
      </c>
    </row>
    <row r="17" spans="1:5" ht="15.75" customHeight="1" x14ac:dyDescent="0.25">
      <c r="A17" s="57" t="str">
        <f>'Çağrı Merkezi'!E19</f>
        <v xml:space="preserve"> </v>
      </c>
      <c r="B17" s="58" t="s">
        <v>48</v>
      </c>
      <c r="C17" s="41">
        <v>0.375</v>
      </c>
      <c r="D17" s="58">
        <f>'Çağrı Merkezi'!C19</f>
        <v>0</v>
      </c>
      <c r="E17" s="155" t="str">
        <f>'Çağrı Merkezi'!D19</f>
        <v xml:space="preserve"> </v>
      </c>
    </row>
    <row r="18" spans="1:5" x14ac:dyDescent="0.25">
      <c r="A18" s="59" t="str">
        <f>'Çağrı Merkezi'!E20</f>
        <v xml:space="preserve"> </v>
      </c>
      <c r="B18" s="1" t="s">
        <v>48</v>
      </c>
      <c r="C18" s="45">
        <v>0.41666666666666669</v>
      </c>
      <c r="D18" s="1">
        <f>'Çağrı Merkezi'!C20</f>
        <v>0</v>
      </c>
      <c r="E18" s="156" t="str">
        <f>'Çağrı Merkezi'!D20</f>
        <v xml:space="preserve"> </v>
      </c>
    </row>
    <row r="19" spans="1:5" x14ac:dyDescent="0.25">
      <c r="A19" s="59" t="str">
        <f>'Çağrı Merkezi'!E21</f>
        <v xml:space="preserve"> </v>
      </c>
      <c r="B19" s="1" t="s">
        <v>48</v>
      </c>
      <c r="C19" s="45">
        <v>0.45833333333333331</v>
      </c>
      <c r="D19" s="1">
        <f>'Çağrı Merkezi'!C21</f>
        <v>0</v>
      </c>
      <c r="E19" s="156" t="str">
        <f>'Çağrı Merkezi'!D21</f>
        <v xml:space="preserve"> </v>
      </c>
    </row>
    <row r="20" spans="1:5" x14ac:dyDescent="0.25">
      <c r="A20" s="59" t="str">
        <f>'Çağrı Merkezi'!E22</f>
        <v xml:space="preserve"> </v>
      </c>
      <c r="B20" s="1" t="s">
        <v>48</v>
      </c>
      <c r="C20" s="45"/>
      <c r="D20" s="1">
        <f>'Çağrı Merkezi'!C22</f>
        <v>0</v>
      </c>
      <c r="E20" s="156" t="str">
        <f>'Çağrı Merkezi'!D22</f>
        <v xml:space="preserve"> </v>
      </c>
    </row>
    <row r="21" spans="1:5" x14ac:dyDescent="0.25">
      <c r="A21" s="59" t="str">
        <f>'Çağrı Merkezi'!E23</f>
        <v xml:space="preserve"> </v>
      </c>
      <c r="B21" s="1" t="s">
        <v>48</v>
      </c>
      <c r="C21" s="45">
        <v>0.54166666666666663</v>
      </c>
      <c r="D21" s="1">
        <f>'Çağrı Merkezi'!C23</f>
        <v>0</v>
      </c>
      <c r="E21" s="156" t="str">
        <f>'Çağrı Merkezi'!D23</f>
        <v xml:space="preserve"> </v>
      </c>
    </row>
    <row r="22" spans="1:5" x14ac:dyDescent="0.25">
      <c r="A22" s="59" t="str">
        <f>'Çağrı Merkezi'!E24</f>
        <v xml:space="preserve"> </v>
      </c>
      <c r="B22" s="1" t="s">
        <v>48</v>
      </c>
      <c r="C22" s="45">
        <v>0.58333333333333337</v>
      </c>
      <c r="D22" s="1">
        <f>'Çağrı Merkezi'!C24</f>
        <v>0</v>
      </c>
      <c r="E22" s="156" t="str">
        <f>'Çağrı Merkezi'!D24</f>
        <v xml:space="preserve"> </v>
      </c>
    </row>
    <row r="23" spans="1:5" x14ac:dyDescent="0.25">
      <c r="A23" s="59" t="str">
        <f>'Çağrı Merkezi'!E25</f>
        <v xml:space="preserve"> </v>
      </c>
      <c r="B23" s="1" t="s">
        <v>48</v>
      </c>
      <c r="C23" s="45">
        <v>0.625</v>
      </c>
      <c r="D23" s="1">
        <f>'Çağrı Merkezi'!C25</f>
        <v>0</v>
      </c>
      <c r="E23" s="156" t="str">
        <f>'Çağrı Merkezi'!D25</f>
        <v xml:space="preserve"> </v>
      </c>
    </row>
    <row r="24" spans="1:5" ht="15.75" thickBot="1" x14ac:dyDescent="0.3">
      <c r="A24" s="60" t="str">
        <f>'Çağrı Merkezi'!E26</f>
        <v xml:space="preserve"> </v>
      </c>
      <c r="B24" s="61" t="s">
        <v>48</v>
      </c>
      <c r="C24" s="48">
        <v>0.66666666666666663</v>
      </c>
      <c r="D24" s="61">
        <f>'Çağrı Merkezi'!C26</f>
        <v>0</v>
      </c>
      <c r="E24" s="157" t="str">
        <f>'Çağrı Merkezi'!D26</f>
        <v xml:space="preserve"> </v>
      </c>
    </row>
    <row r="25" spans="1:5" ht="15.75" customHeight="1" x14ac:dyDescent="0.25">
      <c r="A25" s="57" t="str">
        <f>'Çağrı Merkezi'!E27</f>
        <v xml:space="preserve"> </v>
      </c>
      <c r="B25" s="58" t="s">
        <v>49</v>
      </c>
      <c r="C25" s="41">
        <v>0.375</v>
      </c>
      <c r="D25" s="58">
        <f>'Çağrı Merkezi'!C27</f>
        <v>0</v>
      </c>
      <c r="E25" s="155" t="str">
        <f>'Çağrı Merkezi'!D27</f>
        <v xml:space="preserve"> </v>
      </c>
    </row>
    <row r="26" spans="1:5" x14ac:dyDescent="0.25">
      <c r="A26" s="59" t="str">
        <f>'Çağrı Merkezi'!E28</f>
        <v xml:space="preserve"> </v>
      </c>
      <c r="B26" s="1" t="s">
        <v>49</v>
      </c>
      <c r="C26" s="45">
        <v>0.41666666666666669</v>
      </c>
      <c r="D26" s="1">
        <f>'Çağrı Merkezi'!C28</f>
        <v>0</v>
      </c>
      <c r="E26" s="156" t="str">
        <f>'Çağrı Merkezi'!D28</f>
        <v xml:space="preserve"> </v>
      </c>
    </row>
    <row r="27" spans="1:5" x14ac:dyDescent="0.25">
      <c r="A27" s="59" t="str">
        <f>'Çağrı Merkezi'!E29</f>
        <v xml:space="preserve"> </v>
      </c>
      <c r="B27" s="1" t="s">
        <v>49</v>
      </c>
      <c r="C27" s="45">
        <v>0.45833333333333331</v>
      </c>
      <c r="D27" s="1">
        <f>'Çağrı Merkezi'!C29</f>
        <v>0</v>
      </c>
      <c r="E27" s="156" t="str">
        <f>'Çağrı Merkezi'!D29</f>
        <v xml:space="preserve"> </v>
      </c>
    </row>
    <row r="28" spans="1:5" x14ac:dyDescent="0.25">
      <c r="A28" s="59" t="str">
        <f>'Çağrı Merkezi'!E30</f>
        <v xml:space="preserve"> </v>
      </c>
      <c r="B28" s="1" t="s">
        <v>49</v>
      </c>
      <c r="C28" s="45"/>
      <c r="D28" s="1">
        <f>'Çağrı Merkezi'!C30</f>
        <v>0</v>
      </c>
      <c r="E28" s="156" t="str">
        <f>'Çağrı Merkezi'!D30</f>
        <v xml:space="preserve"> </v>
      </c>
    </row>
    <row r="29" spans="1:5" x14ac:dyDescent="0.25">
      <c r="A29" s="59" t="str">
        <f>'Çağrı Merkezi'!E31</f>
        <v xml:space="preserve"> </v>
      </c>
      <c r="B29" s="1" t="s">
        <v>49</v>
      </c>
      <c r="C29" s="45">
        <v>0.54166666666666663</v>
      </c>
      <c r="D29" s="1">
        <f>'Çağrı Merkezi'!C31</f>
        <v>0</v>
      </c>
      <c r="E29" s="156" t="str">
        <f>'Çağrı Merkezi'!D31</f>
        <v xml:space="preserve"> </v>
      </c>
    </row>
    <row r="30" spans="1:5" x14ac:dyDescent="0.25">
      <c r="A30" s="59" t="str">
        <f>'Çağrı Merkezi'!E32</f>
        <v xml:space="preserve"> </v>
      </c>
      <c r="B30" s="1" t="s">
        <v>49</v>
      </c>
      <c r="C30" s="45">
        <v>0.58333333333333337</v>
      </c>
      <c r="D30" s="1">
        <f>'Çağrı Merkezi'!C32</f>
        <v>0</v>
      </c>
      <c r="E30" s="156" t="str">
        <f>'Çağrı Merkezi'!D32</f>
        <v xml:space="preserve"> </v>
      </c>
    </row>
    <row r="31" spans="1:5" x14ac:dyDescent="0.25">
      <c r="A31" s="59" t="str">
        <f>'Çağrı Merkezi'!E33</f>
        <v>Öğr. Gör. AslıTOSYALI KARADAĞ</v>
      </c>
      <c r="B31" s="1" t="s">
        <v>49</v>
      </c>
      <c r="C31" s="45">
        <v>0.625</v>
      </c>
      <c r="D31" s="1" t="str">
        <f>'Çağrı Merkezi'!C33</f>
        <v>ÇM114</v>
      </c>
      <c r="E31" s="156" t="str">
        <f>'Çağrı Merkezi'!D33</f>
        <v>İş Sağlığı ve Güvenliği</v>
      </c>
    </row>
    <row r="32" spans="1:5" ht="15.75" thickBot="1" x14ac:dyDescent="0.3">
      <c r="A32" s="60" t="str">
        <f>'Çağrı Merkezi'!E34</f>
        <v>Öğr. Gör. AslıTOSYALI KARADAĞ</v>
      </c>
      <c r="B32" s="61" t="s">
        <v>49</v>
      </c>
      <c r="C32" s="48">
        <v>0.66666666666666663</v>
      </c>
      <c r="D32" s="61" t="str">
        <f>'Çağrı Merkezi'!C34</f>
        <v>ÇM114</v>
      </c>
      <c r="E32" s="157" t="str">
        <f>'Çağrı Merkezi'!D34</f>
        <v>İş Sağlığı ve Güvenliği</v>
      </c>
    </row>
    <row r="33" spans="1:5" ht="15.75" customHeight="1" x14ac:dyDescent="0.25">
      <c r="A33" s="57" t="str">
        <f>'Çağrı Merkezi'!E35</f>
        <v>Öğr. Gör. Tuğba Cansu TOPALLI</v>
      </c>
      <c r="B33" s="58" t="s">
        <v>50</v>
      </c>
      <c r="C33" s="41">
        <v>0.375</v>
      </c>
      <c r="D33" s="58" t="str">
        <f>'Çağrı Merkezi'!C35</f>
        <v>ÇM104</v>
      </c>
      <c r="E33" s="155" t="str">
        <f>'Çağrı Merkezi'!D35</f>
        <v>Ofis Programları II</v>
      </c>
    </row>
    <row r="34" spans="1:5" x14ac:dyDescent="0.25">
      <c r="A34" s="59" t="str">
        <f>'Çağrı Merkezi'!E36</f>
        <v>Öğr. Gör. Tuğba Cansu TOPALLI</v>
      </c>
      <c r="B34" s="1" t="s">
        <v>50</v>
      </c>
      <c r="C34" s="45">
        <v>0.41666666666666669</v>
      </c>
      <c r="D34" s="1" t="str">
        <f>'Çağrı Merkezi'!C36</f>
        <v>ÇM104</v>
      </c>
      <c r="E34" s="156" t="str">
        <f>'Çağrı Merkezi'!D36</f>
        <v>Ofis Programları II</v>
      </c>
    </row>
    <row r="35" spans="1:5" x14ac:dyDescent="0.25">
      <c r="A35" s="59" t="str">
        <f>'Çağrı Merkezi'!E37</f>
        <v>Öğr. Gör. Tuğba Cansu TOPALLI</v>
      </c>
      <c r="B35" s="1" t="s">
        <v>50</v>
      </c>
      <c r="C35" s="45">
        <v>0.45833333333333331</v>
      </c>
      <c r="D35" s="1" t="str">
        <f>'Çağrı Merkezi'!C37</f>
        <v>ÇM104</v>
      </c>
      <c r="E35" s="156" t="str">
        <f>'Çağrı Merkezi'!D37</f>
        <v>Ofis Programları II</v>
      </c>
    </row>
    <row r="36" spans="1:5" x14ac:dyDescent="0.25">
      <c r="A36" s="59" t="str">
        <f>'Çağrı Merkezi'!E38</f>
        <v xml:space="preserve"> </v>
      </c>
      <c r="B36" s="1" t="s">
        <v>50</v>
      </c>
      <c r="C36" s="45"/>
      <c r="D36" s="1">
        <f>'Çağrı Merkezi'!C38</f>
        <v>0</v>
      </c>
      <c r="E36" s="156" t="str">
        <f>'Çağrı Merkezi'!D38</f>
        <v xml:space="preserve"> </v>
      </c>
    </row>
    <row r="37" spans="1:5" x14ac:dyDescent="0.25">
      <c r="A37" s="59" t="str">
        <f>'Çağrı Merkezi'!E39</f>
        <v>Öğr. Gör. Elif ATAMAN</v>
      </c>
      <c r="B37" s="1" t="s">
        <v>50</v>
      </c>
      <c r="C37" s="45">
        <v>0.54166666666666663</v>
      </c>
      <c r="D37" s="1" t="str">
        <f>'Çağrı Merkezi'!C39</f>
        <v>ÇM102</v>
      </c>
      <c r="E37" s="156" t="str">
        <f>'Çağrı Merkezi'!D39</f>
        <v>Ticaret Hukuku</v>
      </c>
    </row>
    <row r="38" spans="1:5" x14ac:dyDescent="0.25">
      <c r="A38" s="59" t="str">
        <f>'Çağrı Merkezi'!E40</f>
        <v>Öğr. Gör. Elif ATAMAN</v>
      </c>
      <c r="B38" s="1" t="s">
        <v>50</v>
      </c>
      <c r="C38" s="45">
        <v>0.58333333333333337</v>
      </c>
      <c r="D38" s="1" t="str">
        <f>'Çağrı Merkezi'!C40</f>
        <v>ÇM102</v>
      </c>
      <c r="E38" s="156" t="str">
        <f>'Çağrı Merkezi'!D40</f>
        <v>Ticaret Hukuku</v>
      </c>
    </row>
    <row r="39" spans="1:5" x14ac:dyDescent="0.25">
      <c r="A39" s="59" t="str">
        <f>'Çağrı Merkezi'!E41</f>
        <v xml:space="preserve"> </v>
      </c>
      <c r="B39" s="1" t="s">
        <v>50</v>
      </c>
      <c r="C39" s="45">
        <v>0.625</v>
      </c>
      <c r="D39" s="1">
        <f>'Çağrı Merkezi'!C41</f>
        <v>0</v>
      </c>
      <c r="E39" s="156" t="str">
        <f>'Çağrı Merkezi'!D41</f>
        <v xml:space="preserve"> </v>
      </c>
    </row>
    <row r="40" spans="1:5" ht="15.75" thickBot="1" x14ac:dyDescent="0.3">
      <c r="A40" s="60" t="str">
        <f>'Çağrı Merkezi'!E42</f>
        <v xml:space="preserve"> </v>
      </c>
      <c r="B40" s="61" t="s">
        <v>50</v>
      </c>
      <c r="C40" s="48">
        <v>0.66666666666666663</v>
      </c>
      <c r="D40" s="61">
        <f>'Çağrı Merkezi'!C42</f>
        <v>0</v>
      </c>
      <c r="E40" s="157" t="str">
        <f>'Çağrı Merkezi'!D42</f>
        <v xml:space="preserve"> </v>
      </c>
    </row>
    <row r="41" spans="1:5" ht="15.75" customHeight="1" x14ac:dyDescent="0.25">
      <c r="A41" s="57">
        <f>'Çağrı Merkezi'!H3</f>
        <v>0</v>
      </c>
      <c r="B41" s="58" t="s">
        <v>46</v>
      </c>
      <c r="C41" s="41">
        <v>0.375</v>
      </c>
      <c r="D41" s="58">
        <f>'Çağrı Merkezi'!H3</f>
        <v>0</v>
      </c>
      <c r="E41" s="155" t="str">
        <f>'Çağrı Merkezi'!I3</f>
        <v xml:space="preserve"> </v>
      </c>
    </row>
    <row r="42" spans="1:5" x14ac:dyDescent="0.25">
      <c r="A42" s="59" t="str">
        <f>'Çağrı Merkezi'!H4</f>
        <v>ÇM236</v>
      </c>
      <c r="B42" s="1" t="s">
        <v>46</v>
      </c>
      <c r="C42" s="45">
        <v>0.41666666666666669</v>
      </c>
      <c r="D42" s="1" t="str">
        <f>'Çağrı Merkezi'!H4</f>
        <v>ÇM236</v>
      </c>
      <c r="E42" s="156" t="str">
        <f>'Çağrı Merkezi'!I4</f>
        <v>Toplantı Zaman Yönetimi</v>
      </c>
    </row>
    <row r="43" spans="1:5" x14ac:dyDescent="0.25">
      <c r="A43" s="59" t="str">
        <f>'Çağrı Merkezi'!H5</f>
        <v>ÇM236</v>
      </c>
      <c r="B43" s="1" t="s">
        <v>46</v>
      </c>
      <c r="C43" s="45">
        <v>0.45833333333333331</v>
      </c>
      <c r="D43" s="1" t="str">
        <f>'Çağrı Merkezi'!H5</f>
        <v>ÇM236</v>
      </c>
      <c r="E43" s="156" t="str">
        <f>'Çağrı Merkezi'!I5</f>
        <v>Toplantı Zaman Yönetimi</v>
      </c>
    </row>
    <row r="44" spans="1:5" x14ac:dyDescent="0.25">
      <c r="A44" s="59">
        <f>'Çağrı Merkezi'!H6</f>
        <v>0</v>
      </c>
      <c r="B44" s="1" t="s">
        <v>46</v>
      </c>
      <c r="C44" s="140"/>
      <c r="D44" s="1">
        <f>'Çağrı Merkezi'!H6</f>
        <v>0</v>
      </c>
      <c r="E44" s="156" t="str">
        <f>'Çağrı Merkezi'!I6</f>
        <v xml:space="preserve"> </v>
      </c>
    </row>
    <row r="45" spans="1:5" x14ac:dyDescent="0.25">
      <c r="A45" s="59" t="str">
        <f>'Çağrı Merkezi'!H7</f>
        <v>ÇM202</v>
      </c>
      <c r="B45" s="1" t="s">
        <v>46</v>
      </c>
      <c r="C45" s="45">
        <v>0.54166666666666663</v>
      </c>
      <c r="D45" s="1" t="str">
        <f>'Çağrı Merkezi'!H7</f>
        <v>ÇM202</v>
      </c>
      <c r="E45" s="156" t="str">
        <f>'Çağrı Merkezi'!I7</f>
        <v>Çağrı Merkezleri İçin Temel Satış Teknikleri</v>
      </c>
    </row>
    <row r="46" spans="1:5" x14ac:dyDescent="0.25">
      <c r="A46" s="59" t="str">
        <f>'Çağrı Merkezi'!H8</f>
        <v>ÇM202</v>
      </c>
      <c r="B46" s="1" t="s">
        <v>46</v>
      </c>
      <c r="C46" s="45">
        <v>0.58333333333333337</v>
      </c>
      <c r="D46" s="1" t="str">
        <f>'Çağrı Merkezi'!H8</f>
        <v>ÇM202</v>
      </c>
      <c r="E46" s="156" t="str">
        <f>'Çağrı Merkezi'!I8</f>
        <v>Çağrı Merkezleri İçin Temel Satış Teknikleri</v>
      </c>
    </row>
    <row r="47" spans="1:5" x14ac:dyDescent="0.25">
      <c r="A47" s="59" t="str">
        <f>'Çağrı Merkezi'!H9</f>
        <v>ÇM202</v>
      </c>
      <c r="B47" s="1" t="s">
        <v>46</v>
      </c>
      <c r="C47" s="45">
        <v>0.625</v>
      </c>
      <c r="D47" s="1" t="str">
        <f>'Çağrı Merkezi'!H9</f>
        <v>ÇM202</v>
      </c>
      <c r="E47" s="156" t="str">
        <f>'Çağrı Merkezi'!I9</f>
        <v>Çağrı Merkezleri İçin Temel Satış Teknikleri</v>
      </c>
    </row>
    <row r="48" spans="1:5" ht="15.75" thickBot="1" x14ac:dyDescent="0.3">
      <c r="A48" s="60" t="str">
        <f>'Çağrı Merkezi'!H10</f>
        <v>ÇM202</v>
      </c>
      <c r="B48" s="61" t="s">
        <v>46</v>
      </c>
      <c r="C48" s="48">
        <v>0.66666666666666663</v>
      </c>
      <c r="D48" s="61" t="str">
        <f>'Çağrı Merkezi'!H10</f>
        <v>ÇM202</v>
      </c>
      <c r="E48" s="157" t="str">
        <f>'Çağrı Merkezi'!I10</f>
        <v>Çağrı Merkezleri İçin Temel Satış Teknikleri</v>
      </c>
    </row>
    <row r="49" spans="1:5" ht="15.75" customHeight="1" x14ac:dyDescent="0.25">
      <c r="A49" s="57">
        <f>'Çağrı Merkezi'!H11</f>
        <v>0</v>
      </c>
      <c r="B49" s="58" t="s">
        <v>47</v>
      </c>
      <c r="C49" s="41">
        <v>0.375</v>
      </c>
      <c r="D49" s="58">
        <f>'Çağrı Merkezi'!H11</f>
        <v>0</v>
      </c>
      <c r="E49" s="155" t="str">
        <f>'Çağrı Merkezi'!I11</f>
        <v xml:space="preserve"> </v>
      </c>
    </row>
    <row r="50" spans="1:5" x14ac:dyDescent="0.25">
      <c r="A50" s="59">
        <f>'Çağrı Merkezi'!H12</f>
        <v>0</v>
      </c>
      <c r="B50" s="1" t="s">
        <v>47</v>
      </c>
      <c r="C50" s="45">
        <v>0.41666666666666669</v>
      </c>
      <c r="D50" s="1">
        <f>'Çağrı Merkezi'!H12</f>
        <v>0</v>
      </c>
      <c r="E50" s="156" t="str">
        <f>'Çağrı Merkezi'!I12</f>
        <v xml:space="preserve"> </v>
      </c>
    </row>
    <row r="51" spans="1:5" x14ac:dyDescent="0.25">
      <c r="A51" s="59">
        <f>'Çağrı Merkezi'!H13</f>
        <v>0</v>
      </c>
      <c r="B51" s="1" t="s">
        <v>47</v>
      </c>
      <c r="C51" s="45">
        <v>0.45833333333333331</v>
      </c>
      <c r="D51" s="1">
        <f>'Çağrı Merkezi'!H13</f>
        <v>0</v>
      </c>
      <c r="E51" s="156" t="str">
        <f>'Çağrı Merkezi'!I13</f>
        <v xml:space="preserve"> </v>
      </c>
    </row>
    <row r="52" spans="1:5" x14ac:dyDescent="0.25">
      <c r="A52" s="59">
        <f>'Çağrı Merkezi'!H14</f>
        <v>0</v>
      </c>
      <c r="B52" s="1" t="s">
        <v>47</v>
      </c>
      <c r="C52" s="45"/>
      <c r="D52" s="1">
        <f>'Çağrı Merkezi'!H14</f>
        <v>0</v>
      </c>
      <c r="E52" s="156" t="str">
        <f>'Çağrı Merkezi'!I14</f>
        <v xml:space="preserve"> </v>
      </c>
    </row>
    <row r="53" spans="1:5" x14ac:dyDescent="0.25">
      <c r="A53" s="59" t="str">
        <f>'Çağrı Merkezi'!H15</f>
        <v>ÇM210</v>
      </c>
      <c r="B53" s="1" t="s">
        <v>47</v>
      </c>
      <c r="C53" s="45">
        <v>0.54166666666666663</v>
      </c>
      <c r="D53" s="1" t="str">
        <f>'Çağrı Merkezi'!H15</f>
        <v>ÇM210</v>
      </c>
      <c r="E53" s="156" t="str">
        <f>'Çağrı Merkezi'!I15</f>
        <v>Mesleki Yazışmalar ve Hızlı Yazım Teknikleri</v>
      </c>
    </row>
    <row r="54" spans="1:5" x14ac:dyDescent="0.25">
      <c r="A54" s="59" t="str">
        <f>'Çağrı Merkezi'!H16</f>
        <v>ÇM210</v>
      </c>
      <c r="B54" s="1" t="s">
        <v>47</v>
      </c>
      <c r="C54" s="45">
        <v>0.58333333333333337</v>
      </c>
      <c r="D54" s="1" t="str">
        <f>'Çağrı Merkezi'!H16</f>
        <v>ÇM210</v>
      </c>
      <c r="E54" s="156" t="str">
        <f>'Çağrı Merkezi'!I16</f>
        <v>Mesleki Yazışmalar ve Hızlı Yazım Teknikleri</v>
      </c>
    </row>
    <row r="55" spans="1:5" x14ac:dyDescent="0.25">
      <c r="A55" s="59" t="str">
        <f>'Çağrı Merkezi'!H17</f>
        <v>ÇM210</v>
      </c>
      <c r="B55" s="1" t="s">
        <v>47</v>
      </c>
      <c r="C55" s="45">
        <v>0.625</v>
      </c>
      <c r="D55" s="1" t="str">
        <f>'Çağrı Merkezi'!H17</f>
        <v>ÇM210</v>
      </c>
      <c r="E55" s="156" t="str">
        <f>'Çağrı Merkezi'!I17</f>
        <v>Mesleki Yazışmalar ve Hızlı Yazım Teknikleri</v>
      </c>
    </row>
    <row r="56" spans="1:5" ht="15.75" thickBot="1" x14ac:dyDescent="0.3">
      <c r="A56" s="60">
        <f>'Çağrı Merkezi'!H18</f>
        <v>0</v>
      </c>
      <c r="B56" s="61" t="s">
        <v>47</v>
      </c>
      <c r="C56" s="48">
        <v>0.66666666666666663</v>
      </c>
      <c r="D56" s="61">
        <f>'Çağrı Merkezi'!H18</f>
        <v>0</v>
      </c>
      <c r="E56" s="157" t="str">
        <f>'Çağrı Merkezi'!I18</f>
        <v xml:space="preserve"> </v>
      </c>
    </row>
    <row r="57" spans="1:5" ht="15.75" customHeight="1" x14ac:dyDescent="0.25">
      <c r="A57" s="57">
        <f>'Çağrı Merkezi'!H19</f>
        <v>0</v>
      </c>
      <c r="B57" s="58" t="s">
        <v>48</v>
      </c>
      <c r="C57" s="41">
        <v>0.375</v>
      </c>
      <c r="D57" s="58">
        <f>'Çağrı Merkezi'!H19</f>
        <v>0</v>
      </c>
      <c r="E57" s="155" t="str">
        <f>'Çağrı Merkezi'!I19</f>
        <v xml:space="preserve"> </v>
      </c>
    </row>
    <row r="58" spans="1:5" x14ac:dyDescent="0.25">
      <c r="A58" s="59" t="str">
        <f>'Çağrı Merkezi'!H20</f>
        <v>ÇM208</v>
      </c>
      <c r="B58" s="1" t="s">
        <v>48</v>
      </c>
      <c r="C58" s="45">
        <v>0.41666666666666669</v>
      </c>
      <c r="D58" s="1" t="str">
        <f>'Çağrı Merkezi'!H20</f>
        <v>ÇM208</v>
      </c>
      <c r="E58" s="156" t="str">
        <f>'Çağrı Merkezi'!I20</f>
        <v>İş ve Sosyal Güvenlik Hukuku</v>
      </c>
    </row>
    <row r="59" spans="1:5" x14ac:dyDescent="0.25">
      <c r="A59" s="59" t="str">
        <f>'Çağrı Merkezi'!H21</f>
        <v>ÇM208</v>
      </c>
      <c r="B59" s="1" t="s">
        <v>48</v>
      </c>
      <c r="C59" s="45">
        <v>0.45833333333333331</v>
      </c>
      <c r="D59" s="1" t="str">
        <f>'Çağrı Merkezi'!H21</f>
        <v>ÇM208</v>
      </c>
      <c r="E59" s="156" t="str">
        <f>'Çağrı Merkezi'!I21</f>
        <v>İş ve Sosyal Güvenlik Hukuku</v>
      </c>
    </row>
    <row r="60" spans="1:5" x14ac:dyDescent="0.25">
      <c r="A60" s="59">
        <f>'Çağrı Merkezi'!H22</f>
        <v>0</v>
      </c>
      <c r="B60" s="1" t="s">
        <v>48</v>
      </c>
      <c r="C60" s="45"/>
      <c r="D60" s="1">
        <f>'Çağrı Merkezi'!H22</f>
        <v>0</v>
      </c>
      <c r="E60" s="156" t="str">
        <f>'Çağrı Merkezi'!I22</f>
        <v xml:space="preserve"> </v>
      </c>
    </row>
    <row r="61" spans="1:5" x14ac:dyDescent="0.25">
      <c r="A61" s="59" t="str">
        <f>'Çağrı Merkezi'!H23</f>
        <v>ÇM212</v>
      </c>
      <c r="B61" s="1" t="s">
        <v>48</v>
      </c>
      <c r="C61" s="45">
        <v>0.54166666666666663</v>
      </c>
      <c r="D61" s="1" t="str">
        <f>'Çağrı Merkezi'!H23</f>
        <v>ÇM212</v>
      </c>
      <c r="E61" s="156" t="str">
        <f>'Çağrı Merkezi'!I23</f>
        <v>Çatışma ve Stres Yönetimi</v>
      </c>
    </row>
    <row r="62" spans="1:5" x14ac:dyDescent="0.25">
      <c r="A62" s="59" t="str">
        <f>'Çağrı Merkezi'!H24</f>
        <v>ÇM212</v>
      </c>
      <c r="B62" s="1" t="s">
        <v>48</v>
      </c>
      <c r="C62" s="45">
        <v>0.58333333333333337</v>
      </c>
      <c r="D62" s="1" t="str">
        <f>'Çağrı Merkezi'!H24</f>
        <v>ÇM212</v>
      </c>
      <c r="E62" s="156" t="str">
        <f>'Çağrı Merkezi'!I24</f>
        <v>Çatışma ve Stres Yönetimi</v>
      </c>
    </row>
    <row r="63" spans="1:5" x14ac:dyDescent="0.25">
      <c r="A63" s="59" t="str">
        <f>'Çağrı Merkezi'!H25</f>
        <v>ÇM224</v>
      </c>
      <c r="B63" s="1" t="s">
        <v>48</v>
      </c>
      <c r="C63" s="45">
        <v>0.625</v>
      </c>
      <c r="D63" s="1" t="str">
        <f>'Çağrı Merkezi'!H25</f>
        <v>ÇM224</v>
      </c>
      <c r="E63" s="156" t="str">
        <f>'Çağrı Merkezi'!I25</f>
        <v>Meslek Hukuku ve Etiği</v>
      </c>
    </row>
    <row r="64" spans="1:5" ht="15.75" thickBot="1" x14ac:dyDescent="0.3">
      <c r="A64" s="60" t="str">
        <f>'Çağrı Merkezi'!H26</f>
        <v>ÇM224</v>
      </c>
      <c r="B64" s="61" t="s">
        <v>48</v>
      </c>
      <c r="C64" s="48">
        <v>0.66666666666666663</v>
      </c>
      <c r="D64" s="61" t="str">
        <f>'Çağrı Merkezi'!H26</f>
        <v>ÇM224</v>
      </c>
      <c r="E64" s="157" t="str">
        <f>'Çağrı Merkezi'!I26</f>
        <v>Meslek Hukuku ve Etiği</v>
      </c>
    </row>
    <row r="65" spans="1:5" ht="15.75" customHeight="1" x14ac:dyDescent="0.25">
      <c r="A65" s="57">
        <f>'Çağrı Merkezi'!H27</f>
        <v>0</v>
      </c>
      <c r="B65" s="58" t="s">
        <v>49</v>
      </c>
      <c r="C65" s="41">
        <v>0.375</v>
      </c>
      <c r="D65" s="58">
        <f>'Çağrı Merkezi'!H27</f>
        <v>0</v>
      </c>
      <c r="E65" s="155" t="str">
        <f>'Çağrı Merkezi'!I27</f>
        <v xml:space="preserve"> </v>
      </c>
    </row>
    <row r="66" spans="1:5" x14ac:dyDescent="0.25">
      <c r="A66" s="59" t="str">
        <f>'Çağrı Merkezi'!H28</f>
        <v>ÇM242</v>
      </c>
      <c r="B66" s="1" t="s">
        <v>49</v>
      </c>
      <c r="C66" s="45">
        <v>0.41666666666666669</v>
      </c>
      <c r="D66" s="1" t="str">
        <f>'Çağrı Merkezi'!H28</f>
        <v>ÇM242</v>
      </c>
      <c r="E66" s="156" t="str">
        <f>'Çağrı Merkezi'!I28</f>
        <v>Girişimcilik ve Yenilikçilik</v>
      </c>
    </row>
    <row r="67" spans="1:5" x14ac:dyDescent="0.25">
      <c r="A67" s="59" t="str">
        <f>'Çağrı Merkezi'!H29</f>
        <v>ÇM242</v>
      </c>
      <c r="B67" s="1" t="s">
        <v>49</v>
      </c>
      <c r="C67" s="45">
        <v>0.45833333333333331</v>
      </c>
      <c r="D67" s="1" t="str">
        <f>'Çağrı Merkezi'!H29</f>
        <v>ÇM242</v>
      </c>
      <c r="E67" s="156" t="str">
        <f>'Çağrı Merkezi'!I29</f>
        <v>Girişimcilik ve Yenilikçilik</v>
      </c>
    </row>
    <row r="68" spans="1:5" x14ac:dyDescent="0.25">
      <c r="A68" s="59">
        <f>'Çağrı Merkezi'!H30</f>
        <v>0</v>
      </c>
      <c r="B68" s="1" t="s">
        <v>49</v>
      </c>
      <c r="C68" s="45"/>
      <c r="D68" s="1">
        <f>'Çağrı Merkezi'!H30</f>
        <v>0</v>
      </c>
      <c r="E68" s="156" t="str">
        <f>'Çağrı Merkezi'!I30</f>
        <v xml:space="preserve"> </v>
      </c>
    </row>
    <row r="69" spans="1:5" x14ac:dyDescent="0.25">
      <c r="A69" s="59" t="str">
        <f>'Çağrı Merkezi'!H31</f>
        <v>ÇM216</v>
      </c>
      <c r="B69" s="1" t="s">
        <v>49</v>
      </c>
      <c r="C69" s="45">
        <v>0.54166666666666663</v>
      </c>
      <c r="D69" s="1" t="str">
        <f>'Çağrı Merkezi'!H31</f>
        <v>ÇM216</v>
      </c>
      <c r="E69" s="156" t="str">
        <f>'Çağrı Merkezi'!I31</f>
        <v>Finansal Hizmet Pazarlaması</v>
      </c>
    </row>
    <row r="70" spans="1:5" x14ac:dyDescent="0.25">
      <c r="A70" s="59" t="str">
        <f>'Çağrı Merkezi'!H32</f>
        <v>ÇM216</v>
      </c>
      <c r="B70" s="1" t="s">
        <v>49</v>
      </c>
      <c r="C70" s="45">
        <v>0.58333333333333337</v>
      </c>
      <c r="D70" s="1" t="str">
        <f>'Çağrı Merkezi'!H32</f>
        <v>ÇM216</v>
      </c>
      <c r="E70" s="156" t="str">
        <f>'Çağrı Merkezi'!I32</f>
        <v>Finansal Hizmet Pazarlaması</v>
      </c>
    </row>
    <row r="71" spans="1:5" x14ac:dyDescent="0.25">
      <c r="A71" s="59" t="str">
        <f>'Çağrı Merkezi'!H33</f>
        <v>ÇM206</v>
      </c>
      <c r="B71" s="1" t="s">
        <v>49</v>
      </c>
      <c r="C71" s="45">
        <v>0.625</v>
      </c>
      <c r="D71" s="1" t="str">
        <f>'Çağrı Merkezi'!H33</f>
        <v>ÇM206</v>
      </c>
      <c r="E71" s="156" t="str">
        <f>'Çağrı Merkezi'!I33</f>
        <v>İletişim ve İkna</v>
      </c>
    </row>
    <row r="72" spans="1:5" ht="15.75" thickBot="1" x14ac:dyDescent="0.3">
      <c r="A72" s="60" t="str">
        <f>'Çağrı Merkezi'!H34</f>
        <v>ÇM206</v>
      </c>
      <c r="B72" s="61" t="s">
        <v>49</v>
      </c>
      <c r="C72" s="48">
        <v>0.66666666666666663</v>
      </c>
      <c r="D72" s="61" t="str">
        <f>'Çağrı Merkezi'!H34</f>
        <v>ÇM206</v>
      </c>
      <c r="E72" s="157" t="str">
        <f>'Çağrı Merkezi'!I34</f>
        <v>İletişim ve İkna</v>
      </c>
    </row>
    <row r="73" spans="1:5" ht="15.75" customHeight="1" x14ac:dyDescent="0.25">
      <c r="A73" s="57">
        <f>'Çağrı Merkezi'!H35</f>
        <v>0</v>
      </c>
      <c r="B73" s="58" t="s">
        <v>50</v>
      </c>
      <c r="C73" s="41">
        <v>0.375</v>
      </c>
      <c r="D73" s="58">
        <f>'Çağrı Merkezi'!H35</f>
        <v>0</v>
      </c>
      <c r="E73" s="155" t="str">
        <f>'Çağrı Merkezi'!I35</f>
        <v xml:space="preserve"> </v>
      </c>
    </row>
    <row r="74" spans="1:5" x14ac:dyDescent="0.25">
      <c r="A74" s="59">
        <f>'Çağrı Merkezi'!H36</f>
        <v>0</v>
      </c>
      <c r="B74" s="1" t="s">
        <v>50</v>
      </c>
      <c r="C74" s="45">
        <v>0.41666666666666669</v>
      </c>
      <c r="D74" s="1">
        <f>'Çağrı Merkezi'!H36</f>
        <v>0</v>
      </c>
      <c r="E74" s="156" t="str">
        <f>'Çağrı Merkezi'!I36</f>
        <v xml:space="preserve"> </v>
      </c>
    </row>
    <row r="75" spans="1:5" x14ac:dyDescent="0.25">
      <c r="A75" s="59">
        <f>'Çağrı Merkezi'!H37</f>
        <v>0</v>
      </c>
      <c r="B75" s="1" t="s">
        <v>50</v>
      </c>
      <c r="C75" s="45">
        <v>0.45833333333333331</v>
      </c>
      <c r="D75" s="1">
        <f>'Çağrı Merkezi'!H37</f>
        <v>0</v>
      </c>
      <c r="E75" s="156" t="str">
        <f>'Çağrı Merkezi'!I37</f>
        <v xml:space="preserve"> </v>
      </c>
    </row>
    <row r="76" spans="1:5" x14ac:dyDescent="0.25">
      <c r="A76" s="59">
        <f>'Çağrı Merkezi'!H38</f>
        <v>0</v>
      </c>
      <c r="B76" s="1" t="s">
        <v>50</v>
      </c>
      <c r="C76" s="45"/>
      <c r="D76" s="1">
        <f>'Çağrı Merkezi'!H38</f>
        <v>0</v>
      </c>
      <c r="E76" s="156" t="str">
        <f>'Çağrı Merkezi'!I38</f>
        <v xml:space="preserve"> </v>
      </c>
    </row>
    <row r="77" spans="1:5" x14ac:dyDescent="0.25">
      <c r="A77" s="59">
        <f>'Çağrı Merkezi'!H39</f>
        <v>0</v>
      </c>
      <c r="B77" s="1" t="s">
        <v>50</v>
      </c>
      <c r="C77" s="45">
        <v>0.54166666666666663</v>
      </c>
      <c r="D77" s="1">
        <f>'Çağrı Merkezi'!H39</f>
        <v>0</v>
      </c>
      <c r="E77" s="156" t="str">
        <f>'Çağrı Merkezi'!I39</f>
        <v xml:space="preserve"> </v>
      </c>
    </row>
    <row r="78" spans="1:5" x14ac:dyDescent="0.25">
      <c r="A78" s="59">
        <f>'Çağrı Merkezi'!H40</f>
        <v>0</v>
      </c>
      <c r="B78" s="1" t="s">
        <v>50</v>
      </c>
      <c r="C78" s="45">
        <v>0.58333333333333337</v>
      </c>
      <c r="D78" s="1">
        <f>'Çağrı Merkezi'!H40</f>
        <v>0</v>
      </c>
      <c r="E78" s="156" t="str">
        <f>'Çağrı Merkezi'!I40</f>
        <v xml:space="preserve"> </v>
      </c>
    </row>
    <row r="79" spans="1:5" x14ac:dyDescent="0.25">
      <c r="A79" s="59">
        <f>'Çağrı Merkezi'!H41</f>
        <v>0</v>
      </c>
      <c r="B79" s="1" t="s">
        <v>50</v>
      </c>
      <c r="C79" s="45">
        <v>0.625</v>
      </c>
      <c r="D79" s="1">
        <f>'Çağrı Merkezi'!H41</f>
        <v>0</v>
      </c>
      <c r="E79" s="156" t="str">
        <f>'Çağrı Merkezi'!I41</f>
        <v xml:space="preserve"> </v>
      </c>
    </row>
    <row r="80" spans="1:5" ht="15.75" thickBot="1" x14ac:dyDescent="0.3">
      <c r="A80" s="60">
        <f>'Çağrı Merkezi'!H42</f>
        <v>0</v>
      </c>
      <c r="B80" s="61" t="s">
        <v>50</v>
      </c>
      <c r="C80" s="48">
        <v>0.66666666666666663</v>
      </c>
      <c r="D80" s="61">
        <f>'Çağrı Merkezi'!H42</f>
        <v>0</v>
      </c>
      <c r="E80" s="157" t="str">
        <f>'Çağrı Merkezi'!I42</f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19</vt:i4>
      </vt:variant>
    </vt:vector>
  </HeadingPairs>
  <TitlesOfParts>
    <vt:vector size="19" baseType="lpstr">
      <vt:lpstr>DERS PROGRAMI</vt:lpstr>
      <vt:lpstr>ÇAĞRI</vt:lpstr>
      <vt:lpstr>BANKA </vt:lpstr>
      <vt:lpstr>SOSGÜV</vt:lpstr>
      <vt:lpstr>MUHASEBE</vt:lpstr>
      <vt:lpstr>BİLPROG</vt:lpstr>
      <vt:lpstr>BİLGÜV</vt:lpstr>
      <vt:lpstr>TÜMOKUL</vt:lpstr>
      <vt:lpstr>GÜNDÜZ</vt:lpstr>
      <vt:lpstr>ÖĞRELEMANI</vt:lpstr>
      <vt:lpstr>GECE</vt:lpstr>
      <vt:lpstr>Çağrı Merkezi</vt:lpstr>
      <vt:lpstr>Bankacılık</vt:lpstr>
      <vt:lpstr>Bankacılık İÖ</vt:lpstr>
      <vt:lpstr>Sosyal Güvenlik</vt:lpstr>
      <vt:lpstr>Sosyal Güvenlik İÖ</vt:lpstr>
      <vt:lpstr> Muhasebe Programı</vt:lpstr>
      <vt:lpstr>Bilgisayar Programcılığı</vt:lpstr>
      <vt:lpstr>Bilgi Güvenliği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Kullanıcısı</cp:lastModifiedBy>
  <cp:lastPrinted>2021-03-01T09:48:36Z</cp:lastPrinted>
  <dcterms:created xsi:type="dcterms:W3CDTF">2019-11-19T07:35:05Z</dcterms:created>
  <dcterms:modified xsi:type="dcterms:W3CDTF">2021-03-13T12:22:58Z</dcterms:modified>
</cp:coreProperties>
</file>